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E7" sheetId="1" r:id="rId1"/>
    <sheet name="E5" sheetId="2" r:id="rId2"/>
    <sheet name="A7" sheetId="3" r:id="rId3"/>
    <sheet name="A6" sheetId="4" r:id="rId4"/>
    <sheet name="L" sheetId="5" r:id="rId5"/>
    <sheet name="M" sheetId="6" r:id="rId6"/>
  </sheets>
  <definedNames/>
  <calcPr fullCalcOnLoad="1"/>
</workbook>
</file>

<file path=xl/sharedStrings.xml><?xml version="1.0" encoding="utf-8"?>
<sst xmlns="http://schemas.openxmlformats.org/spreadsheetml/2006/main" count="607" uniqueCount="254">
  <si>
    <t>Pierre Hertoghe/Al Shariff</t>
  </si>
  <si>
    <t>E5</t>
  </si>
  <si>
    <t>Morgane Berger/Sheer Magic</t>
  </si>
  <si>
    <t>Sara Van Looveren/Golden Indiana</t>
  </si>
  <si>
    <t>Pierre Hertoghe/Sheer Magic</t>
  </si>
  <si>
    <t>A6</t>
  </si>
  <si>
    <t>Gautier Magnée/Bajazet</t>
  </si>
  <si>
    <t>M4</t>
  </si>
  <si>
    <t>M6</t>
  </si>
  <si>
    <t>Kelly Delen/Irada</t>
  </si>
  <si>
    <t>Heidi Mannekens/Menes Madkour</t>
  </si>
  <si>
    <t>Dominique Dewinter/Menes Madkour</t>
  </si>
  <si>
    <t>Hilde Jacobs/Meghdi Al Dheen</t>
  </si>
  <si>
    <t>Kelly Delen/Ishan</t>
  </si>
  <si>
    <t>Deelnemer en paard</t>
  </si>
  <si>
    <t>E7</t>
  </si>
  <si>
    <t>Legende :</t>
  </si>
  <si>
    <t>verplicht overgaan</t>
  </si>
  <si>
    <t>mag overgaan</t>
  </si>
  <si>
    <t>Annie Elias/Tristern De Sailé</t>
  </si>
  <si>
    <t>Dominique De Winter/VD Jabir</t>
  </si>
  <si>
    <t>Elien Segers/Sadok</t>
  </si>
  <si>
    <t>Heidi Mannekens/VD Jabir</t>
  </si>
  <si>
    <t>A7</t>
  </si>
  <si>
    <t>L7</t>
  </si>
  <si>
    <t>L6</t>
  </si>
  <si>
    <t>M3</t>
  </si>
  <si>
    <t>Anne Dewilde/AD Athos</t>
  </si>
  <si>
    <t>Morgane Berger/Al Shariff</t>
  </si>
  <si>
    <t>Celine Van Der Merckt/Filou</t>
  </si>
  <si>
    <t>Helene Henrotte/Miss Too</t>
  </si>
  <si>
    <t>Manon Van Der Merckt/Bélisaire</t>
  </si>
  <si>
    <t>Maud Tarasovici/Antalia</t>
  </si>
  <si>
    <t>Roxane Van Der Merckt/Miss Victory</t>
  </si>
  <si>
    <t>Phebe Serroels/Psymply Red DD</t>
  </si>
  <si>
    <t>Sandra Billemont/Zina</t>
  </si>
  <si>
    <t>Caroline Op De Beeck/Krystl Gucci</t>
  </si>
  <si>
    <t>Anne-Marie Merlevede/AD Naxiphan</t>
  </si>
  <si>
    <t>Caroline Héraly/Miss Too</t>
  </si>
  <si>
    <t>Maud Tarasovici/Miss Victory</t>
  </si>
  <si>
    <t>Marie Focke/Bélisaire</t>
  </si>
  <si>
    <t>Isabelle Van Peteghem/Gradadell</t>
  </si>
  <si>
    <t>Isabelle Van Peteghem/Sheer Magic</t>
  </si>
  <si>
    <t>Anne Van Moffaert/Re</t>
  </si>
  <si>
    <t>21 (niet gereden)</t>
  </si>
  <si>
    <t>3 (niet gereden)</t>
  </si>
  <si>
    <t>2 (niet gereden)</t>
  </si>
  <si>
    <t>8 (niet gereden)</t>
  </si>
  <si>
    <t>0 (niet gereden)</t>
  </si>
  <si>
    <t>5 (niet gereden)</t>
  </si>
  <si>
    <t>4 (niet gereden)</t>
  </si>
  <si>
    <t>1 (niet gereden)</t>
  </si>
  <si>
    <t>24 (niet gereden)</t>
  </si>
  <si>
    <t>13 (niet gereden)</t>
  </si>
  <si>
    <t>22 (niet gereden)</t>
  </si>
  <si>
    <t>9 (niet gereden)</t>
  </si>
  <si>
    <t>18 (niet gereden)</t>
  </si>
  <si>
    <t>16 (niet gereden)</t>
  </si>
  <si>
    <t>6 (niet gereden)</t>
  </si>
  <si>
    <t xml:space="preserve">Totaal </t>
  </si>
  <si>
    <t>Chanel Bruyndoncx/Ya Silky Showtime</t>
  </si>
  <si>
    <t>Ingrid Merlevede/Finishing Touch</t>
  </si>
  <si>
    <t>Joelle Dumont/Al Moubarak</t>
  </si>
  <si>
    <t>Ann Van Mofaert/Re</t>
  </si>
  <si>
    <t>Marie Focke/Belisaire</t>
  </si>
  <si>
    <t>Gautier Magnee/Al Shaday</t>
  </si>
  <si>
    <t>Caroline Heraly/Al Shaday</t>
  </si>
  <si>
    <t>Eline Raes/Rawaat Ezzain</t>
  </si>
  <si>
    <t>Marc Somerhausen/Adriann El Bri</t>
  </si>
  <si>
    <t>Dionne Willeks/El Bahidi</t>
  </si>
  <si>
    <t>Mirthe Raymaekers/Ffanatik</t>
  </si>
  <si>
    <t>Marianne Cornelisse/LM Lamee</t>
  </si>
  <si>
    <t>Caroline Heraly/Bélisaire</t>
  </si>
  <si>
    <t>Nadine Koo/Najar</t>
  </si>
  <si>
    <t>Karin de Graaf/Rectors Aristocratis</t>
  </si>
  <si>
    <t>Morgane Berger/Al Zafir</t>
  </si>
  <si>
    <t>Marie Focke/Miss Victory</t>
  </si>
  <si>
    <t>Jelsa Glorieux/Ffayietta</t>
  </si>
  <si>
    <t xml:space="preserve">Helene Henrotte/Al Moubarak </t>
  </si>
  <si>
    <t>Olgina Buntinx/Naïb</t>
  </si>
  <si>
    <t>Caroline Ribonnet/Al Shariff</t>
  </si>
  <si>
    <t>Carmen Leewis/Pyasha</t>
  </si>
  <si>
    <t>Eind 2010</t>
  </si>
  <si>
    <t>Sint Niklaas</t>
  </si>
  <si>
    <t>11 (niet gereden)</t>
  </si>
  <si>
    <t>Caroline Héraly/Al Shaday</t>
  </si>
  <si>
    <t>Céline Van de Merckt/Herakles</t>
  </si>
  <si>
    <t>17 (niet gereden)</t>
  </si>
  <si>
    <t>Barbarra Bassens/RM Hafati</t>
  </si>
  <si>
    <t>Céline Van de Merckt/Filou</t>
  </si>
  <si>
    <t>Isabelle Vanpeteghem/Bajazet</t>
  </si>
  <si>
    <t>Celine Van de Merckt / Malia</t>
  </si>
  <si>
    <t>Manon Van de Merckt / Herakles</t>
  </si>
  <si>
    <t>Isabelle Vanpeteghem / Bajazet</t>
  </si>
  <si>
    <t>Morgane Berger / Al Zafir</t>
  </si>
  <si>
    <t>Marie Focke / Miss Victory</t>
  </si>
  <si>
    <t>Julia Van de Merckt / Filou</t>
  </si>
  <si>
    <t>Dorien Van Damme / Legolas</t>
  </si>
  <si>
    <t>Dorien Van Damme / Catmirah</t>
  </si>
  <si>
    <t xml:space="preserve">Julien Focke / Bélisaire </t>
  </si>
  <si>
    <t>Yentl Heremans / SMS-Pakloan</t>
  </si>
  <si>
    <t>Roxane Van de Merckt / Herakles</t>
  </si>
  <si>
    <t>Barbarra Bassens / RM Hafati</t>
  </si>
  <si>
    <t>Elsie De Boodt / HB Kheops</t>
  </si>
  <si>
    <t>Nathalie Pagan / Kadira</t>
  </si>
  <si>
    <t>Cathy Van Campenhout / Deco El Sahar</t>
  </si>
  <si>
    <t>Christel Sys / Bajah-Apal</t>
  </si>
  <si>
    <t>Nathalie Pagan/Karthago</t>
  </si>
  <si>
    <t>Marie Philippe/Miss Victory</t>
  </si>
  <si>
    <t>Marie Philippe/Belisaire</t>
  </si>
  <si>
    <t>Liesbet D'Joos / AHC Eskardo</t>
  </si>
  <si>
    <t>Tania Runge/Nahib de Croissart</t>
  </si>
  <si>
    <t>Morgane Vasseur/ Malia</t>
  </si>
  <si>
    <t>Julie De Veirman/Bajazet</t>
  </si>
  <si>
    <t>Clemence Courtoy/Kalinka de Saile</t>
  </si>
  <si>
    <t>Charlotte Ligot / Tristern de Saile</t>
  </si>
  <si>
    <t>Caroline Ribonnet / Miss Victory</t>
  </si>
  <si>
    <t>Morgane Vasseur / Malia</t>
  </si>
  <si>
    <t>Caroline Ribonnet / Al Shariff</t>
  </si>
  <si>
    <t>Hilde Jacobs / Meghdi Al Dheen</t>
  </si>
  <si>
    <t>Elodie Künzli/Zelaika de Saile</t>
  </si>
  <si>
    <t>Pierre Hertoghe/Al Moubarak</t>
  </si>
  <si>
    <t>Laura Delaite/Paskya</t>
  </si>
  <si>
    <t>Laura Delaite/Tristern de Saile</t>
  </si>
  <si>
    <t>Pierre Hertoghe/Ariel de Croissart</t>
  </si>
  <si>
    <t>Elise Clerbois/Malia de Croissart</t>
  </si>
  <si>
    <t>Clemence Courtoy/Paskya</t>
  </si>
  <si>
    <t>35 (niet gereden)</t>
  </si>
  <si>
    <t>20 (niet gereden)</t>
  </si>
  <si>
    <t>Eind 2011</t>
  </si>
  <si>
    <t>33 (niet gereden)</t>
  </si>
  <si>
    <t>12 (niet gereden)</t>
  </si>
  <si>
    <t>26 (niet gereden)</t>
  </si>
  <si>
    <t>121 (niet gereden)</t>
  </si>
  <si>
    <t>64 (niet gereden)</t>
  </si>
  <si>
    <t>Kel Reyserhove/Krystl Gucci</t>
  </si>
  <si>
    <t>75 (niet gereden)</t>
  </si>
  <si>
    <t>Pierre Hertoghe/ Al Shariff</t>
  </si>
  <si>
    <t>Annelieke Stoop/Ysabella F</t>
  </si>
  <si>
    <t>Hubert Janssen/Shalenka El Japa</t>
  </si>
  <si>
    <t>Liesje Deneyer/Bint Shaila</t>
  </si>
  <si>
    <t>Caroline Héraly / Ariel de Croissart</t>
  </si>
  <si>
    <t>Martine Deweirdt/Ariel de Croissart</t>
  </si>
  <si>
    <t>Dana Leclerq/Malia</t>
  </si>
  <si>
    <t>Cinthe Swennen/ Thysunke Indian Jewels</t>
  </si>
  <si>
    <t>Delphine Machiels/Tristern de Saile</t>
  </si>
  <si>
    <t>Charlotte Ligot/Paskya</t>
  </si>
  <si>
    <t>Joris Faes/Tipi</t>
  </si>
  <si>
    <t>Alexandre Ribonnet/Bélisaire</t>
  </si>
  <si>
    <t>Rani Van Avondt/Eikenhof's Piroschka</t>
  </si>
  <si>
    <t>Nore Van Kersavond/FHJ Alexander</t>
  </si>
  <si>
    <t>Sara Van Looveren/Golden Radiana</t>
  </si>
  <si>
    <t>Dorien Van Damme/Cayyenne</t>
  </si>
  <si>
    <t>Fausto Janssen/Lataira</t>
  </si>
  <si>
    <t>Delphine Cornille/El Divo</t>
  </si>
  <si>
    <t>Yentl Heremans/Easter Surprise</t>
  </si>
  <si>
    <t>Anke Van Damme/Cayyenne</t>
  </si>
  <si>
    <t>Elsie Deboodt/HB Khaled</t>
  </si>
  <si>
    <t>Eloise Warnier/K-Maro de Presle</t>
  </si>
  <si>
    <t>Gaby Van Keulen/AHC Eskardo</t>
  </si>
  <si>
    <t>Veronique Halleux /Paskya</t>
  </si>
  <si>
    <t>Celine Van de Merckt/Isham de Croissart</t>
  </si>
  <si>
    <t>Dana Leclerq/Al Zafir de Croissart</t>
  </si>
  <si>
    <t>7 (niet gereden)</t>
  </si>
  <si>
    <t>Isabelle Vanpeteghem/ Malia</t>
  </si>
  <si>
    <t>Marie Philippe/Al Zafir</t>
  </si>
  <si>
    <t>Cinthe Swennen/Thysunke Indian Jewels</t>
  </si>
  <si>
    <t>Eline Hendriks/Saïd</t>
  </si>
  <si>
    <t>Dorien Van Damme/Legolas</t>
  </si>
  <si>
    <t>Morgane Vasseur/Al Shariff</t>
  </si>
  <si>
    <t>Charlotte Ligot/Tristern de Saile</t>
  </si>
  <si>
    <t>Dana Leclerq/Al Zafir</t>
  </si>
  <si>
    <t>30 (niet gereden)</t>
  </si>
  <si>
    <t>Annelieke Stoop/Amira Lazize</t>
  </si>
  <si>
    <t>Isabelle Vanpeteghem/Malia</t>
  </si>
  <si>
    <t>Elsie Deboodt/ HB Khéops</t>
  </si>
  <si>
    <t>Marie Hermans/Ziggy du vieux chene</t>
  </si>
  <si>
    <t>Morgane Vasseur/AL Shariff</t>
  </si>
  <si>
    <t>23 (niet gereden)</t>
  </si>
  <si>
    <t>14 (niet gereden)</t>
  </si>
  <si>
    <t>10 (niet gereden)</t>
  </si>
  <si>
    <t>19 (niet gereden)</t>
  </si>
  <si>
    <t>Marie Hermans/ziggy du vieux chene</t>
  </si>
  <si>
    <t>Margaux Dupont/Kadir CM</t>
  </si>
  <si>
    <t>Julie De Veirman/Belisaire</t>
  </si>
  <si>
    <t>Helene Henrotte/Al Moubarak</t>
  </si>
  <si>
    <t>Julie de Veirman/Belisaire</t>
  </si>
  <si>
    <t>Fausto Janssen/Lataire</t>
  </si>
  <si>
    <t>Lisa Boonen / LC Ramira</t>
  </si>
  <si>
    <t>Isabelle Vanpeteghem/Marischka</t>
  </si>
  <si>
    <t>Lisa Boonen/LC Ramira</t>
  </si>
  <si>
    <t>Veronique Halleux/Tristern de Saile</t>
  </si>
  <si>
    <t>Annie Elias/Zephyr</t>
  </si>
  <si>
    <t>Eind 2012</t>
  </si>
  <si>
    <t>Westerlo</t>
  </si>
  <si>
    <t>Remicourt</t>
  </si>
  <si>
    <t>Olmen</t>
  </si>
  <si>
    <t>Brecht</t>
  </si>
  <si>
    <t>Puntenverdeling seizoen 2013</t>
  </si>
  <si>
    <t>32 (niet gereden)</t>
  </si>
  <si>
    <t>overgegaan</t>
  </si>
  <si>
    <t>Maud Tarasovici/Bélisaire</t>
  </si>
  <si>
    <t>Myriam Archambeau/Bajazet</t>
  </si>
  <si>
    <t>Caroline Ribonnet/Ali Shadow de Croissart</t>
  </si>
  <si>
    <t>Dorien Van Damme/AHC Eskardo</t>
  </si>
  <si>
    <t>Thais Stuers/Fa Ezzam</t>
  </si>
  <si>
    <t>Annelieke Stoop/Kashmira Lazize</t>
  </si>
  <si>
    <t>Thais Steurs/Matis</t>
  </si>
  <si>
    <t>Myriam Archambeau/Marischka</t>
  </si>
  <si>
    <t>Elien Segers/Elektro J</t>
  </si>
  <si>
    <t>Marie Philippe/Miss Too</t>
  </si>
  <si>
    <t>Liesbet D'Joos/Redwood Lodge Santaana</t>
  </si>
  <si>
    <t>Gipsy de Grave/Kuthumi Indian Jewels</t>
  </si>
  <si>
    <t>Cinthe Swennen/Amanbeau Indian Jewels</t>
  </si>
  <si>
    <t>Sandy Schuermans/Fellow</t>
  </si>
  <si>
    <t>Nathalie de Palma/Tekoa Indian Jewels</t>
  </si>
  <si>
    <t>Marie Focke/Al Shariff</t>
  </si>
  <si>
    <t>Dana Leclercq/Malia</t>
  </si>
  <si>
    <t>Rani Van Avondt/Eikenhofs Piroschka</t>
  </si>
  <si>
    <t>Céline Van de Merckt/Isham de Croissart</t>
  </si>
  <si>
    <t>Isabelle Van Peteghem/Bajazet</t>
  </si>
  <si>
    <t>Kelsey den Exter/Aviv Shakira</t>
  </si>
  <si>
    <t>Yentl Heremans/Legolas</t>
  </si>
  <si>
    <t>Arthur de Veirman/Bajazet</t>
  </si>
  <si>
    <t>Arthur de Veirman/Bélisaire</t>
  </si>
  <si>
    <t>Anouk Wasiak/Riante</t>
  </si>
  <si>
    <t>Katrien Jacobs/Cathares</t>
  </si>
  <si>
    <t>Nathalie de Palma/Kuthumi Indian Jewels</t>
  </si>
  <si>
    <t>Maud Tarasovici/Ariel de Croissart</t>
  </si>
  <si>
    <t>Ingrid Merlevede/AD Naxiphan</t>
  </si>
  <si>
    <t>Jessica Leloup/Al Zafir</t>
  </si>
  <si>
    <t>Jessica Leloup/Malia DE</t>
  </si>
  <si>
    <t>Cinthe Swennen/Rianta</t>
  </si>
  <si>
    <t>Jerom Van der Griend/Flaxman's Zahira</t>
  </si>
  <si>
    <t>Annelieke Stoop/ Fa Ezzam</t>
  </si>
  <si>
    <t>Arthur de Veirman/Malia</t>
  </si>
  <si>
    <t>Julie de Veirman/Miss Too</t>
  </si>
  <si>
    <t>Gwen Van Oosterwijck/CA Furioso</t>
  </si>
  <si>
    <t>Maud Fransolet/El Mystik de Saile</t>
  </si>
  <si>
    <t>Marie-Sophie Bossicart/CAS Azram</t>
  </si>
  <si>
    <t>Sandy Schuermans/Kuthumi Indian Jewels</t>
  </si>
  <si>
    <t>Véronique Halleux/Zéphyr</t>
  </si>
  <si>
    <t>Alexandra Roulin/Zéphyr</t>
  </si>
  <si>
    <t>Hélène Henrotte/Isham de Croissart</t>
  </si>
  <si>
    <t>Alice Bossicart/Loréna</t>
  </si>
  <si>
    <t>Dorien Van Damme/JK Catalyst</t>
  </si>
  <si>
    <t>Maud Fransolet/El Mystik de Sailé</t>
  </si>
  <si>
    <t>Verplicht overgaan bij het bereiken van 40p.</t>
  </si>
  <si>
    <t>Kampioenschap</t>
  </si>
  <si>
    <t>Alexandra Roulin/ Mystik de Sailé</t>
  </si>
  <si>
    <t>Arthur de Veirman /Bélisaire</t>
  </si>
  <si>
    <t>Alexandra Roulier/Mystik de Sailé</t>
  </si>
  <si>
    <t>Overgaan bij het bereiken van 40 punten.</t>
  </si>
  <si>
    <t>Vanaf de L-proeven vervalt de verplichting om over te gaan bij 40 punten.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</si>
</sst>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22" borderId="0" xfId="0" applyFill="1" applyAlignment="1">
      <alignment/>
    </xf>
    <xf numFmtId="0" fontId="0" fillId="0" borderId="0" xfId="0" applyFont="1" applyFill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2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0" fillId="22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22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5.00390625" style="0" customWidth="1"/>
    <col min="3" max="3" width="9.7109375" style="5" customWidth="1"/>
    <col min="4" max="4" width="14.28125" style="5" customWidth="1"/>
    <col min="5" max="5" width="16.57421875" style="5" customWidth="1"/>
    <col min="6" max="6" width="12.28125" style="5" customWidth="1"/>
    <col min="7" max="7" width="12.421875" style="5" customWidth="1"/>
    <col min="8" max="8" width="13.140625" style="5" customWidth="1"/>
    <col min="9" max="9" width="12.00390625" style="5" customWidth="1"/>
    <col min="10" max="11" width="11.140625" style="5" customWidth="1"/>
    <col min="12" max="12" width="12.00390625" style="5" customWidth="1"/>
    <col min="13" max="13" width="16.140625" style="5" customWidth="1"/>
    <col min="14" max="16" width="10.57421875" style="5" customWidth="1"/>
    <col min="17" max="17" width="11.421875" style="5" customWidth="1"/>
    <col min="18" max="18" width="9.00390625" style="5" customWidth="1"/>
    <col min="19" max="19" width="10.140625" style="0" bestFit="1" customWidth="1"/>
    <col min="20" max="20" width="17.7109375" style="0" customWidth="1"/>
    <col min="21" max="21" width="10.8515625" style="0" customWidth="1"/>
    <col min="22" max="25" width="10.140625" style="0" bestFit="1" customWidth="1"/>
    <col min="27" max="27" width="3.57421875" style="0" customWidth="1"/>
  </cols>
  <sheetData>
    <row r="1" spans="1:2" ht="15.75">
      <c r="A1" s="2" t="s">
        <v>198</v>
      </c>
      <c r="B1" s="2"/>
    </row>
    <row r="2" spans="21:23" ht="12.75">
      <c r="U2" s="30"/>
      <c r="V2" s="30"/>
      <c r="W2" s="30"/>
    </row>
    <row r="3" spans="1:23" ht="12.75">
      <c r="A3" s="4"/>
      <c r="B3" s="4" t="s">
        <v>16</v>
      </c>
      <c r="C3" s="7"/>
      <c r="D3" s="4" t="s">
        <v>17</v>
      </c>
      <c r="E3" s="11"/>
      <c r="F3" s="8"/>
      <c r="G3" s="9" t="s">
        <v>18</v>
      </c>
      <c r="H3"/>
      <c r="I3"/>
      <c r="J3"/>
      <c r="K3"/>
      <c r="L3"/>
      <c r="M3" s="9"/>
      <c r="N3"/>
      <c r="O3" s="3"/>
      <c r="P3" s="9"/>
      <c r="Q3" s="11"/>
      <c r="R3" s="11"/>
      <c r="S3" s="5"/>
      <c r="T3" s="3"/>
      <c r="U3" s="9"/>
      <c r="V3" s="9"/>
      <c r="W3" s="3"/>
    </row>
    <row r="4" ht="12.75">
      <c r="T4" s="14"/>
    </row>
    <row r="5" spans="3:27" ht="12.75">
      <c r="C5" s="10"/>
      <c r="D5" s="17"/>
      <c r="E5" s="17"/>
      <c r="F5" s="10"/>
      <c r="G5" s="10"/>
      <c r="H5" s="10"/>
      <c r="I5" s="10"/>
      <c r="J5" s="10"/>
      <c r="K5" s="10"/>
      <c r="L5" s="10"/>
      <c r="M5" s="10"/>
      <c r="N5" s="17"/>
      <c r="O5" s="17"/>
      <c r="P5" s="17"/>
      <c r="Q5" s="17"/>
      <c r="R5" s="17"/>
      <c r="S5" s="10"/>
      <c r="T5" s="10"/>
      <c r="U5" s="10"/>
      <c r="V5" s="10"/>
      <c r="W5" s="10"/>
      <c r="X5" s="10"/>
      <c r="Y5" s="10"/>
      <c r="Z5" s="1"/>
      <c r="AA5" s="1"/>
    </row>
    <row r="7" spans="1:21" ht="15">
      <c r="A7" s="1" t="s">
        <v>14</v>
      </c>
      <c r="B7" s="1"/>
      <c r="C7" s="6" t="s">
        <v>82</v>
      </c>
      <c r="D7" s="6" t="s">
        <v>129</v>
      </c>
      <c r="E7" s="6" t="s">
        <v>193</v>
      </c>
      <c r="F7" s="17" t="s">
        <v>83</v>
      </c>
      <c r="G7" s="17" t="s">
        <v>194</v>
      </c>
      <c r="H7" s="17" t="s">
        <v>195</v>
      </c>
      <c r="I7" s="17" t="s">
        <v>196</v>
      </c>
      <c r="J7" s="6" t="s">
        <v>197</v>
      </c>
      <c r="K7" s="6" t="s">
        <v>248</v>
      </c>
      <c r="L7" s="6"/>
      <c r="M7" s="6" t="s">
        <v>59</v>
      </c>
      <c r="S7" s="23"/>
      <c r="T7" s="23"/>
      <c r="U7" s="23"/>
    </row>
    <row r="8" spans="6:21" ht="15">
      <c r="F8" s="17">
        <v>41392</v>
      </c>
      <c r="G8" s="17">
        <v>41406</v>
      </c>
      <c r="H8" s="17">
        <v>41476</v>
      </c>
      <c r="I8" s="17">
        <v>41497</v>
      </c>
      <c r="J8" s="17">
        <v>41525</v>
      </c>
      <c r="K8" s="17">
        <v>41560</v>
      </c>
      <c r="S8" s="24"/>
      <c r="T8" s="23"/>
      <c r="U8" s="23"/>
    </row>
    <row r="9" spans="1:21" ht="15">
      <c r="A9" s="1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S9" s="23"/>
      <c r="T9" s="23"/>
      <c r="U9" s="23"/>
    </row>
    <row r="10" spans="1:28" ht="15">
      <c r="A10" s="13" t="s">
        <v>249</v>
      </c>
      <c r="B10" s="5"/>
      <c r="C10" s="26"/>
      <c r="D10" s="26"/>
      <c r="E10" s="26"/>
      <c r="F10" s="26"/>
      <c r="G10" s="26"/>
      <c r="H10" s="26"/>
      <c r="I10" s="26"/>
      <c r="J10" s="26"/>
      <c r="K10" s="13">
        <v>2</v>
      </c>
      <c r="L10" s="13"/>
      <c r="M10" s="15">
        <f>SUM(F10:K10)</f>
        <v>2</v>
      </c>
      <c r="N10" s="13"/>
      <c r="O10" s="11"/>
      <c r="P10" s="13"/>
      <c r="Q10" s="13"/>
      <c r="R10" s="11"/>
      <c r="S10" s="23"/>
      <c r="T10" s="23"/>
      <c r="U10" s="25"/>
      <c r="V10" s="5"/>
      <c r="W10" s="5"/>
      <c r="X10" s="5"/>
      <c r="Y10" s="5"/>
      <c r="Z10" s="5"/>
      <c r="AA10" s="5"/>
      <c r="AB10" s="11"/>
    </row>
    <row r="11" spans="1:28" ht="15">
      <c r="A11" s="13" t="s">
        <v>242</v>
      </c>
      <c r="B11" s="5"/>
      <c r="C11" s="26"/>
      <c r="D11" s="26"/>
      <c r="E11" s="26"/>
      <c r="F11" s="26"/>
      <c r="G11" s="26"/>
      <c r="H11" s="15">
        <v>2</v>
      </c>
      <c r="I11" s="26"/>
      <c r="J11" s="26"/>
      <c r="K11" s="26"/>
      <c r="L11" s="15"/>
      <c r="M11" s="15">
        <f>SUM(F11:K11)</f>
        <v>2</v>
      </c>
      <c r="N11" s="11"/>
      <c r="O11" s="11"/>
      <c r="P11" s="11"/>
      <c r="Q11" s="11"/>
      <c r="R11" s="11"/>
      <c r="S11" s="23"/>
      <c r="T11" s="23"/>
      <c r="U11" s="25"/>
      <c r="V11" s="5"/>
      <c r="W11" s="5"/>
      <c r="X11" s="5"/>
      <c r="Y11" s="5"/>
      <c r="Z11" s="5"/>
      <c r="AA11" s="5"/>
      <c r="AB11" s="11"/>
    </row>
    <row r="12" spans="1:28" ht="15">
      <c r="A12" s="13" t="s">
        <v>148</v>
      </c>
      <c r="B12" s="5"/>
      <c r="C12" s="26"/>
      <c r="D12" s="26"/>
      <c r="E12" s="5">
        <v>3</v>
      </c>
      <c r="F12" s="26"/>
      <c r="G12" s="26"/>
      <c r="H12" s="26"/>
      <c r="I12" s="26"/>
      <c r="J12" s="26"/>
      <c r="K12" s="26"/>
      <c r="M12" s="5">
        <f>E12+SUM(F12:K12)</f>
        <v>3</v>
      </c>
      <c r="N12" s="11"/>
      <c r="P12" s="13"/>
      <c r="Q12" s="11"/>
      <c r="R12" s="11"/>
      <c r="T12" s="23"/>
      <c r="U12" s="25"/>
      <c r="V12" s="5"/>
      <c r="W12" s="5"/>
      <c r="X12" s="5"/>
      <c r="Y12" s="5"/>
      <c r="Z12" s="5"/>
      <c r="AA12" s="5"/>
      <c r="AB12" s="5"/>
    </row>
    <row r="13" spans="1:28" ht="15">
      <c r="A13" s="13" t="s">
        <v>156</v>
      </c>
      <c r="B13" s="5"/>
      <c r="C13" s="26"/>
      <c r="D13" s="26"/>
      <c r="E13" s="5">
        <v>0</v>
      </c>
      <c r="F13" s="26"/>
      <c r="G13" s="26"/>
      <c r="H13" s="26"/>
      <c r="I13" s="26"/>
      <c r="J13" s="26"/>
      <c r="K13" s="26"/>
      <c r="L13" s="15"/>
      <c r="M13" s="5">
        <f>E13+SUM(F13:K13)</f>
        <v>0</v>
      </c>
      <c r="O13" s="13"/>
      <c r="P13" s="11"/>
      <c r="Q13" s="11"/>
      <c r="S13" s="23"/>
      <c r="T13" s="23"/>
      <c r="U13" s="25"/>
      <c r="V13" s="5"/>
      <c r="W13" s="5"/>
      <c r="X13" s="5"/>
      <c r="Y13" s="5"/>
      <c r="Z13" s="5"/>
      <c r="AA13" s="5"/>
      <c r="AB13" s="11"/>
    </row>
    <row r="14" spans="1:28" ht="15">
      <c r="A14" s="13" t="s">
        <v>63</v>
      </c>
      <c r="B14" s="5"/>
      <c r="C14" s="13">
        <v>4</v>
      </c>
      <c r="D14" s="13" t="s">
        <v>50</v>
      </c>
      <c r="E14" s="13" t="s">
        <v>50</v>
      </c>
      <c r="F14" s="26"/>
      <c r="G14" s="26"/>
      <c r="H14" s="26"/>
      <c r="I14" s="26"/>
      <c r="J14" s="26"/>
      <c r="K14" s="26"/>
      <c r="L14" s="15"/>
      <c r="M14" s="5">
        <f>4+SUM(F14:K14)</f>
        <v>4</v>
      </c>
      <c r="N14" s="13"/>
      <c r="O14" s="13"/>
      <c r="P14" s="11"/>
      <c r="Q14" s="11"/>
      <c r="R14" s="11"/>
      <c r="S14" s="23"/>
      <c r="T14" s="23"/>
      <c r="U14" s="25"/>
      <c r="V14" s="5"/>
      <c r="W14" s="5"/>
      <c r="X14" s="5"/>
      <c r="Y14" s="5"/>
      <c r="Z14" s="5"/>
      <c r="AA14" s="5"/>
      <c r="AB14" s="11"/>
    </row>
    <row r="15" spans="1:28" ht="15">
      <c r="A15" s="13" t="s">
        <v>234</v>
      </c>
      <c r="B15" s="5"/>
      <c r="C15" s="26"/>
      <c r="D15" s="26"/>
      <c r="E15" s="26"/>
      <c r="F15" s="26"/>
      <c r="G15" s="26"/>
      <c r="H15" s="26"/>
      <c r="I15" s="26"/>
      <c r="J15" s="13">
        <v>4</v>
      </c>
      <c r="K15" s="26"/>
      <c r="L15" s="13"/>
      <c r="M15" s="15">
        <f>SUM(F15:K15)</f>
        <v>4</v>
      </c>
      <c r="N15" s="11"/>
      <c r="O15" s="13"/>
      <c r="P15" s="11"/>
      <c r="Q15" s="11"/>
      <c r="R15" s="11"/>
      <c r="S15" s="23"/>
      <c r="T15" s="23"/>
      <c r="U15" s="25"/>
      <c r="V15" s="5"/>
      <c r="W15" s="5"/>
      <c r="X15" s="5"/>
      <c r="Y15" s="5"/>
      <c r="Z15" s="5"/>
      <c r="AA15" s="5"/>
      <c r="AB15" s="5"/>
    </row>
    <row r="16" spans="1:28" ht="15">
      <c r="A16" s="13" t="s">
        <v>206</v>
      </c>
      <c r="B16" s="5"/>
      <c r="C16" s="26"/>
      <c r="D16" s="26"/>
      <c r="E16" s="26"/>
      <c r="F16" s="15">
        <v>3</v>
      </c>
      <c r="G16" s="15">
        <v>5</v>
      </c>
      <c r="H16" s="15">
        <v>2</v>
      </c>
      <c r="I16" s="15">
        <v>5</v>
      </c>
      <c r="J16" s="15">
        <v>5</v>
      </c>
      <c r="K16" s="15">
        <v>1</v>
      </c>
      <c r="L16" s="15"/>
      <c r="M16" s="29">
        <f>SUM(F16:K16)</f>
        <v>21</v>
      </c>
      <c r="N16" s="13" t="s">
        <v>247</v>
      </c>
      <c r="O16" s="11"/>
      <c r="P16" s="11"/>
      <c r="Q16" s="11"/>
      <c r="R16" s="11"/>
      <c r="S16" s="23"/>
      <c r="T16" s="23"/>
      <c r="U16" s="25"/>
      <c r="V16" s="5"/>
      <c r="W16" s="5"/>
      <c r="X16" s="5"/>
      <c r="Y16" s="5"/>
      <c r="Z16" s="5"/>
      <c r="AA16" s="5"/>
      <c r="AB16" s="11"/>
    </row>
    <row r="17" spans="1:28" ht="15">
      <c r="A17" s="13" t="s">
        <v>138</v>
      </c>
      <c r="B17" s="5"/>
      <c r="C17" s="26"/>
      <c r="D17" s="13">
        <v>5</v>
      </c>
      <c r="E17" s="20">
        <v>30</v>
      </c>
      <c r="F17" s="5" t="s">
        <v>200</v>
      </c>
      <c r="G17" s="26"/>
      <c r="H17" s="26"/>
      <c r="I17" s="26"/>
      <c r="J17" s="26"/>
      <c r="K17" s="26"/>
      <c r="L17" s="15"/>
      <c r="M17" s="26"/>
      <c r="N17" s="13"/>
      <c r="O17" s="13"/>
      <c r="P17" s="11"/>
      <c r="Q17" s="11"/>
      <c r="R17" s="11"/>
      <c r="S17" s="23"/>
      <c r="T17" s="23"/>
      <c r="U17" s="25"/>
      <c r="V17" s="5"/>
      <c r="W17" s="5"/>
      <c r="X17" s="5"/>
      <c r="Y17" s="5"/>
      <c r="Z17" s="5"/>
      <c r="AA17" s="5"/>
      <c r="AB17" s="5"/>
    </row>
    <row r="18" spans="1:28" ht="15">
      <c r="A18" s="13" t="s">
        <v>37</v>
      </c>
      <c r="B18" s="13"/>
      <c r="C18" s="13">
        <v>10</v>
      </c>
      <c r="D18" s="13">
        <v>14</v>
      </c>
      <c r="E18" s="20">
        <v>25</v>
      </c>
      <c r="F18" s="13">
        <v>1</v>
      </c>
      <c r="G18" s="5" t="s">
        <v>200</v>
      </c>
      <c r="H18" s="26"/>
      <c r="I18" s="26"/>
      <c r="J18" s="26"/>
      <c r="K18" s="26"/>
      <c r="L18" s="13"/>
      <c r="M18" s="26"/>
      <c r="N18" s="13"/>
      <c r="O18" s="15"/>
      <c r="P18" s="11"/>
      <c r="Q18" s="11"/>
      <c r="R18" s="11"/>
      <c r="S18" s="23"/>
      <c r="T18" s="23"/>
      <c r="U18" s="25"/>
      <c r="V18" s="5"/>
      <c r="W18" s="5"/>
      <c r="X18" s="5"/>
      <c r="Y18" s="5"/>
      <c r="Z18" s="5"/>
      <c r="AA18" s="5"/>
      <c r="AB18" s="11"/>
    </row>
    <row r="19" spans="1:28" ht="15">
      <c r="A19" s="13" t="s">
        <v>192</v>
      </c>
      <c r="B19" s="5"/>
      <c r="C19" s="26"/>
      <c r="D19" s="26"/>
      <c r="E19" s="15">
        <v>1</v>
      </c>
      <c r="F19" s="26"/>
      <c r="G19" s="26"/>
      <c r="H19" s="26"/>
      <c r="I19" s="26"/>
      <c r="J19" s="26"/>
      <c r="K19" s="26"/>
      <c r="L19" s="15"/>
      <c r="M19" s="5">
        <f>E19+SUM(F19:K19)</f>
        <v>1</v>
      </c>
      <c r="O19" s="11"/>
      <c r="P19" s="11"/>
      <c r="Q19" s="11"/>
      <c r="R19" s="11"/>
      <c r="S19" s="23"/>
      <c r="T19" s="23"/>
      <c r="U19" s="25"/>
      <c r="V19" s="5"/>
      <c r="W19" s="5"/>
      <c r="X19" s="5"/>
      <c r="Y19" s="5"/>
      <c r="Z19" s="5"/>
      <c r="AA19" s="5"/>
      <c r="AB19" s="11"/>
    </row>
    <row r="20" spans="1:28" ht="15">
      <c r="A20" s="13" t="s">
        <v>225</v>
      </c>
      <c r="B20" s="5"/>
      <c r="C20" s="26"/>
      <c r="D20" s="26"/>
      <c r="E20" s="26"/>
      <c r="F20" s="26"/>
      <c r="G20" s="13">
        <v>2</v>
      </c>
      <c r="H20" s="26"/>
      <c r="I20" s="26"/>
      <c r="J20" s="26"/>
      <c r="K20" s="26"/>
      <c r="L20" s="13"/>
      <c r="M20" s="15">
        <f>SUM(F20:K20)</f>
        <v>2</v>
      </c>
      <c r="N20" s="11"/>
      <c r="O20" s="11"/>
      <c r="P20" s="11"/>
      <c r="Q20" s="13"/>
      <c r="R20" s="11"/>
      <c r="S20" s="23"/>
      <c r="T20" s="23"/>
      <c r="U20" s="25"/>
      <c r="V20" s="5"/>
      <c r="W20" s="5"/>
      <c r="X20" s="5"/>
      <c r="Y20" s="5"/>
      <c r="Z20" s="5"/>
      <c r="AA20" s="5"/>
      <c r="AB20" s="11"/>
    </row>
    <row r="21" spans="1:28" ht="12.75">
      <c r="A21" s="13" t="s">
        <v>223</v>
      </c>
      <c r="B21" s="5"/>
      <c r="C21" s="26"/>
      <c r="D21" s="26"/>
      <c r="E21" s="26"/>
      <c r="F21" s="26"/>
      <c r="G21" s="13">
        <v>4</v>
      </c>
      <c r="H21" s="26"/>
      <c r="I21" s="26"/>
      <c r="J21" s="13">
        <v>3</v>
      </c>
      <c r="K21" s="13">
        <v>3</v>
      </c>
      <c r="L21" s="13"/>
      <c r="M21" s="15">
        <f>SUM(F21:K21)</f>
        <v>10</v>
      </c>
      <c r="N21" s="13"/>
      <c r="O21" s="13"/>
      <c r="P21" s="13"/>
      <c r="Q21" s="11"/>
      <c r="R21" s="13"/>
      <c r="S21" s="13"/>
      <c r="T21" s="5"/>
      <c r="U21" s="13"/>
      <c r="V21" s="5"/>
      <c r="W21" s="5"/>
      <c r="X21" s="5"/>
      <c r="Y21" s="5"/>
      <c r="Z21" s="5"/>
      <c r="AA21" s="5"/>
      <c r="AB21" s="11"/>
    </row>
    <row r="22" spans="1:28" ht="12.75">
      <c r="A22" s="13" t="s">
        <v>224</v>
      </c>
      <c r="B22" s="5"/>
      <c r="C22" s="26"/>
      <c r="D22" s="26"/>
      <c r="E22" s="26"/>
      <c r="F22" s="26"/>
      <c r="G22" s="13">
        <v>3</v>
      </c>
      <c r="H22" s="26"/>
      <c r="I22" s="26"/>
      <c r="J22" s="26"/>
      <c r="K22" s="5">
        <v>4</v>
      </c>
      <c r="M22" s="15">
        <f>SUM(F22:K22)</f>
        <v>7</v>
      </c>
      <c r="N22" s="11"/>
      <c r="O22" s="11"/>
      <c r="P22" s="13"/>
      <c r="Q22" s="13"/>
      <c r="R22" s="13"/>
      <c r="S22" s="5"/>
      <c r="T22" s="4"/>
      <c r="U22" s="13"/>
      <c r="V22" s="5"/>
      <c r="W22" s="5"/>
      <c r="X22" s="5"/>
      <c r="Y22" s="5"/>
      <c r="Z22" s="5"/>
      <c r="AA22" s="5"/>
      <c r="AB22" s="11"/>
    </row>
    <row r="23" spans="1:28" ht="12.75">
      <c r="A23" s="13" t="s">
        <v>235</v>
      </c>
      <c r="B23" s="5"/>
      <c r="C23" s="26"/>
      <c r="D23" s="26"/>
      <c r="E23" s="26"/>
      <c r="F23" s="26"/>
      <c r="G23" s="26"/>
      <c r="H23" s="26"/>
      <c r="I23" s="26"/>
      <c r="J23" s="13">
        <v>4</v>
      </c>
      <c r="K23" s="26"/>
      <c r="L23" s="13"/>
      <c r="M23" s="15">
        <f>SUM(F23:K23)</f>
        <v>4</v>
      </c>
      <c r="N23" s="11"/>
      <c r="O23" s="11"/>
      <c r="P23" s="11"/>
      <c r="Q23" s="11"/>
      <c r="R23" s="11"/>
      <c r="S23" s="5"/>
      <c r="T23" s="4"/>
      <c r="U23" s="13"/>
      <c r="V23" s="5"/>
      <c r="W23" s="5"/>
      <c r="X23" s="5"/>
      <c r="Y23" s="5"/>
      <c r="Z23" s="5"/>
      <c r="AA23" s="5"/>
      <c r="AB23" s="11"/>
    </row>
    <row r="24" spans="1:28" ht="12.75">
      <c r="A24" s="13" t="s">
        <v>141</v>
      </c>
      <c r="B24" s="5"/>
      <c r="C24" s="26"/>
      <c r="D24" s="13">
        <v>10</v>
      </c>
      <c r="E24" s="20">
        <v>17</v>
      </c>
      <c r="F24" s="26"/>
      <c r="G24" s="26"/>
      <c r="H24" s="26"/>
      <c r="I24" s="26"/>
      <c r="J24" s="26"/>
      <c r="K24" s="26"/>
      <c r="L24" s="13"/>
      <c r="M24" s="12">
        <f>E24+SUM(F24:K24)</f>
        <v>17</v>
      </c>
      <c r="N24" s="13" t="s">
        <v>247</v>
      </c>
      <c r="P24" s="13"/>
      <c r="Q24" s="11"/>
      <c r="R24" s="11"/>
      <c r="S24" s="5"/>
      <c r="T24" s="4"/>
      <c r="U24" s="13"/>
      <c r="V24" s="5"/>
      <c r="W24" s="5"/>
      <c r="X24" s="5"/>
      <c r="Y24" s="5"/>
      <c r="Z24" s="5"/>
      <c r="AA24" s="5"/>
      <c r="AB24" s="11"/>
    </row>
    <row r="25" spans="1:28" ht="12.75">
      <c r="A25" s="13" t="s">
        <v>203</v>
      </c>
      <c r="B25" s="5"/>
      <c r="C25" s="26"/>
      <c r="D25" s="26"/>
      <c r="E25" s="26"/>
      <c r="F25" s="15">
        <v>4</v>
      </c>
      <c r="G25" s="15">
        <v>4</v>
      </c>
      <c r="H25" s="26"/>
      <c r="I25" s="15">
        <v>5</v>
      </c>
      <c r="J25" s="15">
        <v>2</v>
      </c>
      <c r="K25" s="26"/>
      <c r="L25" s="15"/>
      <c r="M25" s="15">
        <f>SUM(F25:K25)</f>
        <v>15</v>
      </c>
      <c r="N25" s="11"/>
      <c r="O25" s="11"/>
      <c r="P25" s="11"/>
      <c r="Q25" s="11"/>
      <c r="R25" s="11"/>
      <c r="S25" s="5"/>
      <c r="T25" s="4"/>
      <c r="U25" s="13"/>
      <c r="V25" s="5"/>
      <c r="W25" s="5"/>
      <c r="X25" s="5"/>
      <c r="Y25" s="5"/>
      <c r="Z25" s="5"/>
      <c r="AA25" s="5"/>
      <c r="AB25" s="11"/>
    </row>
    <row r="26" spans="1:28" ht="12.75">
      <c r="A26" s="13" t="s">
        <v>105</v>
      </c>
      <c r="B26" s="5"/>
      <c r="C26" s="26"/>
      <c r="D26" s="13">
        <v>1</v>
      </c>
      <c r="E26" s="13" t="s">
        <v>51</v>
      </c>
      <c r="F26" s="26"/>
      <c r="G26" s="26"/>
      <c r="H26" s="26"/>
      <c r="I26" s="26"/>
      <c r="J26" s="26"/>
      <c r="K26" s="26"/>
      <c r="L26" s="13"/>
      <c r="M26" s="5">
        <f>1+SUM(F26:K26)</f>
        <v>1</v>
      </c>
      <c r="N26" s="15"/>
      <c r="O26" s="11"/>
      <c r="P26" s="13"/>
      <c r="Q26" s="11"/>
      <c r="R26" s="11"/>
      <c r="S26" s="5"/>
      <c r="T26" s="4"/>
      <c r="U26" s="13"/>
      <c r="V26" s="5"/>
      <c r="W26" s="5"/>
      <c r="X26" s="5"/>
      <c r="Y26" s="5"/>
      <c r="Z26" s="5"/>
      <c r="AA26" s="5"/>
      <c r="AB26" s="11"/>
    </row>
    <row r="27" spans="1:28" ht="12.75">
      <c r="A27" s="13" t="s">
        <v>91</v>
      </c>
      <c r="B27" s="5"/>
      <c r="C27" s="26"/>
      <c r="D27" s="13">
        <v>7</v>
      </c>
      <c r="E27" s="13" t="s">
        <v>163</v>
      </c>
      <c r="F27" s="26"/>
      <c r="G27" s="26"/>
      <c r="H27" s="26"/>
      <c r="I27" s="26"/>
      <c r="J27" s="26"/>
      <c r="K27" s="26"/>
      <c r="L27" s="13"/>
      <c r="M27" s="5">
        <f>7+SUM(F27:K27)</f>
        <v>7</v>
      </c>
      <c r="N27" s="11"/>
      <c r="O27" s="11"/>
      <c r="P27" s="11"/>
      <c r="Q27" s="11"/>
      <c r="R27" s="13"/>
      <c r="S27" s="13"/>
      <c r="T27" s="5"/>
      <c r="U27" s="13"/>
      <c r="V27" s="5"/>
      <c r="W27" s="5"/>
      <c r="X27" s="5"/>
      <c r="Y27" s="5"/>
      <c r="Z27" s="5"/>
      <c r="AA27" s="5"/>
      <c r="AB27" s="11"/>
    </row>
    <row r="28" spans="1:28" ht="12.75">
      <c r="A28" s="13" t="s">
        <v>161</v>
      </c>
      <c r="B28" s="5"/>
      <c r="C28" s="26"/>
      <c r="D28" s="26"/>
      <c r="E28" s="5">
        <v>4</v>
      </c>
      <c r="F28" s="13">
        <v>2</v>
      </c>
      <c r="G28" s="13">
        <v>2</v>
      </c>
      <c r="H28" s="26"/>
      <c r="I28" s="13">
        <v>2</v>
      </c>
      <c r="J28" s="26"/>
      <c r="K28" s="26"/>
      <c r="L28" s="15"/>
      <c r="M28" s="5">
        <f>E28+SUM(F28:K28)</f>
        <v>10</v>
      </c>
      <c r="N28" s="11"/>
      <c r="O28" s="11"/>
      <c r="P28" s="11"/>
      <c r="Q28" s="11"/>
      <c r="R28" s="11"/>
      <c r="S28" s="5"/>
      <c r="T28" s="4"/>
      <c r="U28" s="13"/>
      <c r="V28" s="5"/>
      <c r="W28" s="5"/>
      <c r="X28" s="5"/>
      <c r="Y28" s="5"/>
      <c r="Z28" s="5"/>
      <c r="AA28" s="5"/>
      <c r="AB28" s="11"/>
    </row>
    <row r="29" spans="1:28" ht="12.75">
      <c r="A29" s="13" t="s">
        <v>29</v>
      </c>
      <c r="B29" s="13"/>
      <c r="C29" s="19">
        <v>35</v>
      </c>
      <c r="D29" s="19" t="s">
        <v>127</v>
      </c>
      <c r="E29" s="19" t="s">
        <v>127</v>
      </c>
      <c r="F29" s="26"/>
      <c r="G29" s="26"/>
      <c r="H29" s="26"/>
      <c r="I29" s="26"/>
      <c r="J29" s="26"/>
      <c r="K29" s="26"/>
      <c r="L29" s="13"/>
      <c r="M29" s="12">
        <f>35+SUM(F29:K29)</f>
        <v>35</v>
      </c>
      <c r="N29" s="13" t="s">
        <v>247</v>
      </c>
      <c r="O29" s="13"/>
      <c r="P29" s="11"/>
      <c r="Q29" s="11"/>
      <c r="R29" s="11"/>
      <c r="S29" s="5"/>
      <c r="T29" s="4"/>
      <c r="U29" s="13"/>
      <c r="V29" s="5"/>
      <c r="W29" s="5"/>
      <c r="X29" s="5"/>
      <c r="Y29" s="5"/>
      <c r="Z29" s="5"/>
      <c r="AA29" s="5"/>
      <c r="AB29" s="11"/>
    </row>
    <row r="30" spans="1:28" ht="12.75">
      <c r="A30" s="13" t="s">
        <v>60</v>
      </c>
      <c r="B30" s="5"/>
      <c r="C30" s="13">
        <v>5</v>
      </c>
      <c r="D30" s="13" t="s">
        <v>49</v>
      </c>
      <c r="E30" s="13" t="s">
        <v>49</v>
      </c>
      <c r="F30" s="26"/>
      <c r="G30" s="26"/>
      <c r="H30" s="26"/>
      <c r="I30" s="26"/>
      <c r="J30" s="26"/>
      <c r="K30" s="26"/>
      <c r="L30" s="13"/>
      <c r="M30" s="5">
        <f>5+SUM(F30:K30)</f>
        <v>5</v>
      </c>
      <c r="N30" s="11"/>
      <c r="O30" s="11"/>
      <c r="P30" s="11"/>
      <c r="Q30" s="11"/>
      <c r="R30" s="11"/>
      <c r="S30" s="5"/>
      <c r="T30" s="4"/>
      <c r="U30" s="13"/>
      <c r="V30" s="5"/>
      <c r="W30" s="5"/>
      <c r="X30" s="5"/>
      <c r="Y30" s="5"/>
      <c r="Z30" s="5"/>
      <c r="AA30" s="5"/>
      <c r="AB30" s="11"/>
    </row>
    <row r="31" spans="1:28" ht="12.75">
      <c r="A31" s="13" t="s">
        <v>115</v>
      </c>
      <c r="B31" s="5"/>
      <c r="C31" s="26"/>
      <c r="D31" s="13">
        <v>4</v>
      </c>
      <c r="E31" s="15">
        <v>8</v>
      </c>
      <c r="F31" s="26"/>
      <c r="G31" s="26"/>
      <c r="H31" s="26"/>
      <c r="I31" s="26"/>
      <c r="J31" s="26"/>
      <c r="K31" s="26"/>
      <c r="L31" s="13"/>
      <c r="M31" s="5">
        <f>E31+SUM(F31:K31)</f>
        <v>8</v>
      </c>
      <c r="N31" s="11"/>
      <c r="O31" s="11"/>
      <c r="P31" s="11"/>
      <c r="Q31" s="11"/>
      <c r="R31" s="11"/>
      <c r="S31" s="5"/>
      <c r="T31" s="4"/>
      <c r="U31" s="13"/>
      <c r="V31" s="5"/>
      <c r="W31" s="5"/>
      <c r="X31" s="5"/>
      <c r="Y31" s="5"/>
      <c r="Z31" s="5"/>
      <c r="AA31" s="5"/>
      <c r="AB31" s="11"/>
    </row>
    <row r="32" spans="1:28" ht="12.75">
      <c r="A32" s="13" t="s">
        <v>146</v>
      </c>
      <c r="B32" s="5"/>
      <c r="C32" s="26"/>
      <c r="D32" s="26"/>
      <c r="E32" s="5">
        <v>0</v>
      </c>
      <c r="F32" s="26"/>
      <c r="G32" s="26"/>
      <c r="H32" s="26"/>
      <c r="I32" s="26"/>
      <c r="J32" s="26"/>
      <c r="K32" s="26"/>
      <c r="L32" s="6"/>
      <c r="M32" s="5">
        <f>E32+SUM(F32:K32)</f>
        <v>0</v>
      </c>
      <c r="P32" s="11"/>
      <c r="Q32" s="11"/>
      <c r="R32" s="11"/>
      <c r="S32" s="5"/>
      <c r="T32" s="4"/>
      <c r="U32" s="13"/>
      <c r="V32" s="5"/>
      <c r="W32" s="5"/>
      <c r="X32" s="5"/>
      <c r="Y32" s="5"/>
      <c r="Z32" s="5"/>
      <c r="AA32" s="5"/>
      <c r="AB32" s="11"/>
    </row>
    <row r="33" spans="1:27" ht="12.75">
      <c r="A33" s="13" t="s">
        <v>106</v>
      </c>
      <c r="B33" s="5"/>
      <c r="C33" s="26"/>
      <c r="D33" s="13">
        <v>0</v>
      </c>
      <c r="E33" s="13" t="s">
        <v>48</v>
      </c>
      <c r="F33" s="26"/>
      <c r="G33" s="26"/>
      <c r="H33" s="26"/>
      <c r="I33" s="26"/>
      <c r="J33" s="26"/>
      <c r="K33" s="26"/>
      <c r="L33" s="13"/>
      <c r="M33" s="5">
        <f>0+SUM(F33:K33)</f>
        <v>0</v>
      </c>
      <c r="N33" s="11"/>
      <c r="O33" s="11"/>
      <c r="P33" s="11"/>
      <c r="Q33" s="11"/>
      <c r="R33" s="11"/>
      <c r="S33" s="5"/>
      <c r="T33" s="4"/>
      <c r="U33" s="5"/>
      <c r="V33" s="5"/>
      <c r="W33" s="5"/>
      <c r="X33" s="5"/>
      <c r="Y33" s="5"/>
      <c r="Z33" s="5"/>
      <c r="AA33" s="5"/>
    </row>
    <row r="34" spans="1:28" ht="12.75">
      <c r="A34" s="13" t="s">
        <v>144</v>
      </c>
      <c r="B34" s="5"/>
      <c r="C34" s="26"/>
      <c r="D34" s="26"/>
      <c r="E34" s="5">
        <v>12</v>
      </c>
      <c r="F34" s="26"/>
      <c r="G34" s="26"/>
      <c r="H34" s="26"/>
      <c r="I34" s="26"/>
      <c r="J34" s="26"/>
      <c r="K34" s="26"/>
      <c r="L34" s="15"/>
      <c r="M34" s="5">
        <f>E34+SUM(F34:K34)</f>
        <v>12</v>
      </c>
      <c r="N34" s="11"/>
      <c r="O34" s="13"/>
      <c r="P34" s="11"/>
      <c r="Q34" s="11"/>
      <c r="R34" s="11"/>
      <c r="S34" s="5"/>
      <c r="U34" s="5"/>
      <c r="V34" s="5"/>
      <c r="W34" s="5"/>
      <c r="X34" s="5"/>
      <c r="Y34" s="5"/>
      <c r="Z34" s="5"/>
      <c r="AB34" s="4"/>
    </row>
    <row r="35" spans="1:28" ht="12.75">
      <c r="A35" s="13" t="s">
        <v>213</v>
      </c>
      <c r="B35" s="5"/>
      <c r="C35" s="26"/>
      <c r="D35" s="26"/>
      <c r="E35" s="26"/>
      <c r="F35" s="15">
        <v>1</v>
      </c>
      <c r="G35" s="13">
        <v>3</v>
      </c>
      <c r="H35" s="13">
        <v>4</v>
      </c>
      <c r="I35" s="13">
        <v>4</v>
      </c>
      <c r="J35" s="13">
        <v>4</v>
      </c>
      <c r="K35" s="13">
        <v>4</v>
      </c>
      <c r="L35" s="13"/>
      <c r="M35" s="20">
        <f>SUM(F35:K35)</f>
        <v>20</v>
      </c>
      <c r="N35" s="13" t="s">
        <v>247</v>
      </c>
      <c r="O35" s="11"/>
      <c r="P35" s="11"/>
      <c r="Q35" s="11"/>
      <c r="R35" s="11"/>
      <c r="S35" s="5"/>
      <c r="U35" s="5"/>
      <c r="V35" s="5"/>
      <c r="W35" s="5"/>
      <c r="X35" s="5"/>
      <c r="Y35" s="5"/>
      <c r="Z35" s="5"/>
      <c r="AB35" s="4"/>
    </row>
    <row r="36" spans="1:28" ht="12.75">
      <c r="A36" s="13" t="s">
        <v>232</v>
      </c>
      <c r="B36" s="5"/>
      <c r="C36" s="13"/>
      <c r="D36" s="13"/>
      <c r="E36" s="13"/>
      <c r="F36" s="13"/>
      <c r="G36" s="13"/>
      <c r="H36" s="13">
        <v>4</v>
      </c>
      <c r="I36" s="13">
        <v>4</v>
      </c>
      <c r="J36" s="13">
        <v>5</v>
      </c>
      <c r="K36" s="26"/>
      <c r="L36" s="13"/>
      <c r="M36" s="15">
        <f>SUM(F36:K36)</f>
        <v>13</v>
      </c>
      <c r="N36" s="11"/>
      <c r="O36" s="11"/>
      <c r="P36" s="11"/>
      <c r="Q36" s="11"/>
      <c r="R36" s="11"/>
      <c r="S36" s="5"/>
      <c r="U36" s="5"/>
      <c r="V36" s="5"/>
      <c r="W36" s="5"/>
      <c r="X36" s="5"/>
      <c r="Y36" s="5"/>
      <c r="Z36" s="5"/>
      <c r="AB36" s="4"/>
    </row>
    <row r="37" spans="1:28" ht="12.75">
      <c r="A37" s="13" t="s">
        <v>114</v>
      </c>
      <c r="B37" s="5"/>
      <c r="C37" s="26"/>
      <c r="D37" s="13">
        <v>1</v>
      </c>
      <c r="E37" s="13" t="s">
        <v>51</v>
      </c>
      <c r="F37" s="26"/>
      <c r="G37" s="26"/>
      <c r="H37" s="26"/>
      <c r="I37" s="26"/>
      <c r="J37" s="26"/>
      <c r="K37" s="26"/>
      <c r="L37" s="13"/>
      <c r="M37" s="5">
        <f>1+SUM(F37:K37)</f>
        <v>1</v>
      </c>
      <c r="N37" s="11"/>
      <c r="O37" s="11"/>
      <c r="P37" s="11"/>
      <c r="Q37" s="13"/>
      <c r="R37" s="11"/>
      <c r="S37" s="5"/>
      <c r="U37" s="5"/>
      <c r="V37" s="5"/>
      <c r="W37" s="5"/>
      <c r="X37" s="5"/>
      <c r="Y37" s="5"/>
      <c r="Z37" s="5"/>
      <c r="AB37" s="4"/>
    </row>
    <row r="38" spans="1:26" ht="12.75">
      <c r="A38" s="13" t="s">
        <v>126</v>
      </c>
      <c r="B38" s="5"/>
      <c r="C38" s="26"/>
      <c r="D38" s="13">
        <v>1</v>
      </c>
      <c r="E38" s="13" t="s">
        <v>51</v>
      </c>
      <c r="F38" s="26"/>
      <c r="G38" s="26"/>
      <c r="H38" s="26"/>
      <c r="I38" s="26"/>
      <c r="J38" s="26"/>
      <c r="K38" s="26"/>
      <c r="L38" s="15"/>
      <c r="M38" s="5">
        <f>1+SUM(F38:K38)</f>
        <v>1</v>
      </c>
      <c r="N38" s="11"/>
      <c r="O38" s="11"/>
      <c r="P38" s="11"/>
      <c r="Q38" s="11"/>
      <c r="R38" s="11"/>
      <c r="S38" s="5"/>
      <c r="U38" s="5"/>
      <c r="V38" s="5"/>
      <c r="W38" s="5"/>
      <c r="X38" s="5"/>
      <c r="Y38" s="5"/>
      <c r="Z38" s="5"/>
    </row>
    <row r="39" spans="1:26" ht="12.75">
      <c r="A39" s="13" t="s">
        <v>162</v>
      </c>
      <c r="B39" s="5"/>
      <c r="C39" s="26"/>
      <c r="D39" s="26"/>
      <c r="E39" s="5">
        <v>0</v>
      </c>
      <c r="F39" s="26"/>
      <c r="G39" s="26"/>
      <c r="H39" s="26"/>
      <c r="I39" s="26"/>
      <c r="J39" s="26"/>
      <c r="K39" s="26"/>
      <c r="L39" s="15"/>
      <c r="M39" s="5">
        <f>E39+SUM(F39:K39)</f>
        <v>0</v>
      </c>
      <c r="N39" s="13"/>
      <c r="P39" s="11"/>
      <c r="Q39" s="11"/>
      <c r="R39" s="11"/>
      <c r="S39" s="5"/>
      <c r="U39" s="5"/>
      <c r="V39" s="5"/>
      <c r="W39" s="5"/>
      <c r="X39" s="5"/>
      <c r="Y39" s="5"/>
      <c r="Z39" s="5"/>
    </row>
    <row r="40" spans="1:28" ht="12.75">
      <c r="A40" s="13" t="s">
        <v>143</v>
      </c>
      <c r="B40" s="5"/>
      <c r="C40" s="26"/>
      <c r="D40" s="26"/>
      <c r="E40" s="5">
        <v>10</v>
      </c>
      <c r="F40" s="15">
        <v>5</v>
      </c>
      <c r="G40" s="15">
        <v>5</v>
      </c>
      <c r="H40" s="26"/>
      <c r="I40" s="15">
        <v>5</v>
      </c>
      <c r="J40" s="13">
        <v>5</v>
      </c>
      <c r="K40" s="13">
        <v>5</v>
      </c>
      <c r="L40" s="15"/>
      <c r="M40" s="12">
        <f>E40+SUM(F40:K40)</f>
        <v>35</v>
      </c>
      <c r="N40" s="13" t="s">
        <v>247</v>
      </c>
      <c r="P40" s="13"/>
      <c r="Q40" s="11"/>
      <c r="R40" s="11"/>
      <c r="S40" s="5"/>
      <c r="U40" s="5"/>
      <c r="V40" s="5"/>
      <c r="W40" s="5"/>
      <c r="X40" s="5"/>
      <c r="Y40" s="5"/>
      <c r="Z40" s="5"/>
      <c r="AB40" s="4"/>
    </row>
    <row r="41" spans="1:28" ht="12.75">
      <c r="A41" s="13" t="s">
        <v>154</v>
      </c>
      <c r="B41" s="5"/>
      <c r="C41" s="26"/>
      <c r="D41" s="26"/>
      <c r="E41" s="5">
        <v>0</v>
      </c>
      <c r="F41" s="26"/>
      <c r="G41" s="26"/>
      <c r="H41" s="26"/>
      <c r="I41" s="26"/>
      <c r="J41" s="26"/>
      <c r="K41" s="26"/>
      <c r="L41" s="11"/>
      <c r="M41" s="5">
        <f>E41+SUM(F41:K41)</f>
        <v>0</v>
      </c>
      <c r="N41" s="11"/>
      <c r="O41" s="11"/>
      <c r="P41" s="11"/>
      <c r="Q41" s="11"/>
      <c r="S41" s="5"/>
      <c r="U41" s="5"/>
      <c r="V41" s="5"/>
      <c r="W41" s="5"/>
      <c r="X41" s="5"/>
      <c r="Y41" s="5"/>
      <c r="Z41" s="5"/>
      <c r="AB41" s="4"/>
    </row>
    <row r="42" spans="1:28" ht="12.75">
      <c r="A42" s="13" t="s">
        <v>145</v>
      </c>
      <c r="B42" s="5"/>
      <c r="C42" s="26"/>
      <c r="D42" s="26"/>
      <c r="E42" s="5">
        <v>0</v>
      </c>
      <c r="F42" s="26"/>
      <c r="G42" s="26"/>
      <c r="H42" s="26"/>
      <c r="I42" s="26"/>
      <c r="J42" s="26"/>
      <c r="K42" s="26"/>
      <c r="M42" s="5">
        <f>E42+SUM(F42:K42)</f>
        <v>0</v>
      </c>
      <c r="O42" s="11"/>
      <c r="P42" s="11"/>
      <c r="Q42" s="11"/>
      <c r="S42" s="5"/>
      <c r="U42" s="5"/>
      <c r="V42" s="5"/>
      <c r="W42" s="5"/>
      <c r="X42" s="5"/>
      <c r="Y42" s="5"/>
      <c r="Z42" s="5"/>
      <c r="AB42" s="4"/>
    </row>
    <row r="43" spans="1:28" ht="12.75">
      <c r="A43" s="13" t="s">
        <v>69</v>
      </c>
      <c r="B43" s="5"/>
      <c r="C43" s="13">
        <v>2</v>
      </c>
      <c r="D43" s="13" t="s">
        <v>46</v>
      </c>
      <c r="E43" s="13" t="s">
        <v>46</v>
      </c>
      <c r="F43" s="26"/>
      <c r="G43" s="26"/>
      <c r="H43" s="26"/>
      <c r="I43" s="26"/>
      <c r="J43" s="26"/>
      <c r="K43" s="26"/>
      <c r="L43" s="13"/>
      <c r="M43" s="5">
        <f>2+SUM(F43:K43)</f>
        <v>2</v>
      </c>
      <c r="N43" s="11"/>
      <c r="O43" s="11"/>
      <c r="P43" s="11"/>
      <c r="Q43" s="13"/>
      <c r="R43" s="11"/>
      <c r="S43" s="5"/>
      <c r="U43" s="5"/>
      <c r="V43" s="5"/>
      <c r="W43" s="5"/>
      <c r="X43" s="5"/>
      <c r="Y43" s="5"/>
      <c r="Z43" s="5"/>
      <c r="AB43" s="4"/>
    </row>
    <row r="44" spans="1:28" ht="12.75">
      <c r="A44" s="13" t="s">
        <v>20</v>
      </c>
      <c r="B44" s="13"/>
      <c r="C44" s="18">
        <v>21</v>
      </c>
      <c r="D44" s="18" t="s">
        <v>44</v>
      </c>
      <c r="E44" s="18" t="s">
        <v>44</v>
      </c>
      <c r="F44" s="26"/>
      <c r="G44" s="26"/>
      <c r="H44" s="26"/>
      <c r="I44" s="26"/>
      <c r="J44" s="26"/>
      <c r="K44" s="26"/>
      <c r="L44" s="13"/>
      <c r="M44" s="12">
        <f>21+SUM(F44:K44)</f>
        <v>21</v>
      </c>
      <c r="N44" s="13" t="s">
        <v>247</v>
      </c>
      <c r="O44" s="11"/>
      <c r="P44" s="11"/>
      <c r="Q44" s="11"/>
      <c r="R44" s="11"/>
      <c r="S44" s="5"/>
      <c r="U44" s="5"/>
      <c r="V44" s="5"/>
      <c r="W44" s="5"/>
      <c r="X44" s="5"/>
      <c r="Y44" s="5"/>
      <c r="Z44" s="5"/>
      <c r="AB44" s="4"/>
    </row>
    <row r="45" spans="1:28" ht="12.75">
      <c r="A45" s="13" t="s">
        <v>98</v>
      </c>
      <c r="B45" s="5"/>
      <c r="C45" s="26"/>
      <c r="D45" s="13">
        <v>13</v>
      </c>
      <c r="E45" s="13" t="s">
        <v>53</v>
      </c>
      <c r="F45" s="26"/>
      <c r="G45" s="26"/>
      <c r="H45" s="26"/>
      <c r="I45" s="26"/>
      <c r="J45" s="26"/>
      <c r="K45" s="26"/>
      <c r="L45" s="13"/>
      <c r="M45" s="5">
        <f>13+SUM(F45:K45)</f>
        <v>13</v>
      </c>
      <c r="N45" s="11"/>
      <c r="O45" s="11"/>
      <c r="P45" s="11"/>
      <c r="S45" s="5"/>
      <c r="U45" s="5"/>
      <c r="V45" s="5"/>
      <c r="W45" s="5"/>
      <c r="X45" s="5"/>
      <c r="Y45" s="5"/>
      <c r="Z45" s="5"/>
      <c r="AB45" s="4"/>
    </row>
    <row r="46" spans="1:28" ht="12.75">
      <c r="A46" s="13" t="s">
        <v>97</v>
      </c>
      <c r="B46" s="5"/>
      <c r="C46" s="26"/>
      <c r="D46" s="13">
        <v>4</v>
      </c>
      <c r="E46" s="15">
        <v>12</v>
      </c>
      <c r="F46" s="26"/>
      <c r="G46" s="26"/>
      <c r="H46" s="26"/>
      <c r="I46" s="26"/>
      <c r="J46" s="26"/>
      <c r="K46" s="26"/>
      <c r="L46" s="13"/>
      <c r="M46" s="5">
        <f>E46+SUM(F46:K46)</f>
        <v>12</v>
      </c>
      <c r="N46" s="11"/>
      <c r="O46" s="13"/>
      <c r="P46" s="11"/>
      <c r="Q46" s="11"/>
      <c r="S46" s="5"/>
      <c r="U46" s="5"/>
      <c r="V46" s="5"/>
      <c r="W46" s="5"/>
      <c r="X46" s="5"/>
      <c r="Y46" s="5"/>
      <c r="Z46" s="5"/>
      <c r="AB46" s="4"/>
    </row>
    <row r="47" spans="1:28" ht="12.75">
      <c r="A47" s="13" t="s">
        <v>204</v>
      </c>
      <c r="B47" s="5"/>
      <c r="C47" s="26"/>
      <c r="D47" s="26"/>
      <c r="E47" s="26"/>
      <c r="F47" s="15">
        <v>4</v>
      </c>
      <c r="G47" s="15">
        <v>4</v>
      </c>
      <c r="H47" s="26"/>
      <c r="I47" s="26"/>
      <c r="J47" s="15">
        <v>4</v>
      </c>
      <c r="K47" s="26"/>
      <c r="L47" s="15"/>
      <c r="M47" s="15">
        <f>SUM(F47:K47)</f>
        <v>12</v>
      </c>
      <c r="O47" s="11"/>
      <c r="P47" s="13"/>
      <c r="Q47" s="11"/>
      <c r="R47" s="11"/>
      <c r="S47" s="5"/>
      <c r="U47" s="5"/>
      <c r="V47" s="5"/>
      <c r="W47" s="5"/>
      <c r="X47" s="5"/>
      <c r="Y47" s="5"/>
      <c r="Z47" s="5"/>
      <c r="AB47" s="4"/>
    </row>
    <row r="48" spans="1:28" ht="12.75">
      <c r="A48" s="13" t="s">
        <v>152</v>
      </c>
      <c r="B48" s="5"/>
      <c r="C48" s="26"/>
      <c r="D48" s="26"/>
      <c r="E48" s="5">
        <v>1</v>
      </c>
      <c r="F48" s="26"/>
      <c r="G48" s="26"/>
      <c r="H48" s="26"/>
      <c r="I48" s="26"/>
      <c r="J48" s="26"/>
      <c r="K48" s="26"/>
      <c r="L48" s="13"/>
      <c r="M48" s="5">
        <f>E48+SUM(F48:K48)</f>
        <v>1</v>
      </c>
      <c r="N48" s="11"/>
      <c r="O48" s="13"/>
      <c r="P48" s="11"/>
      <c r="Q48" s="15"/>
      <c r="R48" s="11"/>
      <c r="S48" s="5"/>
      <c r="U48" s="5"/>
      <c r="V48" s="5"/>
      <c r="W48" s="5"/>
      <c r="X48" s="5"/>
      <c r="Y48" s="5"/>
      <c r="Z48" s="5"/>
      <c r="AB48" s="4"/>
    </row>
    <row r="49" spans="1:28" ht="12.75">
      <c r="A49" s="13" t="s">
        <v>209</v>
      </c>
      <c r="B49" s="5"/>
      <c r="C49" s="26"/>
      <c r="D49" s="26"/>
      <c r="E49" s="26"/>
      <c r="F49" s="15">
        <v>2</v>
      </c>
      <c r="G49" s="26"/>
      <c r="H49" s="15">
        <v>2</v>
      </c>
      <c r="I49" s="15">
        <v>4</v>
      </c>
      <c r="J49" s="26"/>
      <c r="K49" s="26"/>
      <c r="L49" s="15"/>
      <c r="M49" s="15">
        <f>SUM(F49:K49)</f>
        <v>8</v>
      </c>
      <c r="N49" s="11"/>
      <c r="O49" s="11"/>
      <c r="Q49" s="11"/>
      <c r="R49" s="11"/>
      <c r="S49" s="5"/>
      <c r="U49" s="5"/>
      <c r="V49" s="5"/>
      <c r="W49" s="5"/>
      <c r="X49" s="5"/>
      <c r="Y49" s="5"/>
      <c r="Z49" s="5"/>
      <c r="AB49" s="4"/>
    </row>
    <row r="50" spans="1:28" ht="12.75">
      <c r="A50" s="13" t="s">
        <v>67</v>
      </c>
      <c r="B50" s="5"/>
      <c r="C50" s="13">
        <v>3</v>
      </c>
      <c r="D50" s="13" t="s">
        <v>45</v>
      </c>
      <c r="E50" s="15" t="s">
        <v>45</v>
      </c>
      <c r="F50" s="26"/>
      <c r="G50" s="26"/>
      <c r="H50" s="26"/>
      <c r="I50" s="26"/>
      <c r="J50" s="26"/>
      <c r="K50" s="26"/>
      <c r="L50" s="13"/>
      <c r="M50" s="5">
        <f>3+SUM(F50:K50)</f>
        <v>3</v>
      </c>
      <c r="N50" s="11"/>
      <c r="O50" s="13"/>
      <c r="P50" s="11"/>
      <c r="Q50" s="13"/>
      <c r="R50" s="11"/>
      <c r="S50" s="5"/>
      <c r="U50" s="5"/>
      <c r="V50" s="5"/>
      <c r="W50" s="5"/>
      <c r="X50" s="5"/>
      <c r="Y50" s="5"/>
      <c r="Z50" s="5"/>
      <c r="AB50" s="4"/>
    </row>
    <row r="51" spans="1:28" ht="12.75">
      <c r="A51" s="13" t="s">
        <v>125</v>
      </c>
      <c r="B51" s="5"/>
      <c r="C51" s="26"/>
      <c r="D51" s="13">
        <v>1</v>
      </c>
      <c r="E51" s="15" t="s">
        <v>51</v>
      </c>
      <c r="F51" s="26"/>
      <c r="G51" s="26"/>
      <c r="H51" s="26"/>
      <c r="I51" s="26"/>
      <c r="J51" s="26"/>
      <c r="K51" s="26"/>
      <c r="L51" s="15"/>
      <c r="M51" s="5">
        <f>1+SUM(F51:K51)</f>
        <v>1</v>
      </c>
      <c r="O51" s="11"/>
      <c r="P51" s="13"/>
      <c r="Q51" s="11"/>
      <c r="R51" s="11"/>
      <c r="S51" s="5"/>
      <c r="U51" s="5"/>
      <c r="V51" s="5"/>
      <c r="W51" s="5"/>
      <c r="X51" s="5"/>
      <c r="Y51" s="5"/>
      <c r="Z51" s="5"/>
      <c r="AB51" s="4"/>
    </row>
    <row r="52" spans="1:26" ht="12.75">
      <c r="A52" s="13" t="s">
        <v>120</v>
      </c>
      <c r="B52" s="5"/>
      <c r="C52" s="26"/>
      <c r="D52" s="13">
        <v>2</v>
      </c>
      <c r="E52" s="15" t="s">
        <v>46</v>
      </c>
      <c r="F52" s="26"/>
      <c r="G52" s="26"/>
      <c r="H52" s="26"/>
      <c r="I52" s="26"/>
      <c r="J52" s="26"/>
      <c r="K52" s="26"/>
      <c r="L52" s="13"/>
      <c r="M52" s="5">
        <f>2+SUM(F52:K52)</f>
        <v>2</v>
      </c>
      <c r="N52" s="11"/>
      <c r="O52" s="11"/>
      <c r="P52" s="11"/>
      <c r="Q52" s="13"/>
      <c r="R52" s="11"/>
      <c r="S52" s="5"/>
      <c r="U52" s="5"/>
      <c r="V52" s="5"/>
      <c r="W52" s="5"/>
      <c r="X52" s="5"/>
      <c r="Y52" s="5"/>
      <c r="Z52" s="5"/>
    </row>
    <row r="53" spans="1:28" ht="12.75">
      <c r="A53" s="13" t="s">
        <v>158</v>
      </c>
      <c r="B53" s="5"/>
      <c r="C53" s="26"/>
      <c r="D53" s="26"/>
      <c r="E53" s="5">
        <v>4</v>
      </c>
      <c r="F53" s="26"/>
      <c r="G53" s="26"/>
      <c r="H53" s="26"/>
      <c r="I53" s="26"/>
      <c r="J53" s="26"/>
      <c r="K53" s="26"/>
      <c r="L53" s="15"/>
      <c r="M53" s="5">
        <f>E53+SUM(F53:K53)</f>
        <v>4</v>
      </c>
      <c r="O53" s="13"/>
      <c r="P53" s="11"/>
      <c r="Q53" s="11"/>
      <c r="S53" s="5"/>
      <c r="U53" s="5"/>
      <c r="V53" s="5"/>
      <c r="W53" s="5"/>
      <c r="X53" s="5"/>
      <c r="Y53" s="5"/>
      <c r="Z53" s="5"/>
      <c r="AB53" s="4"/>
    </row>
    <row r="54" spans="1:25" ht="12.75">
      <c r="A54" s="13" t="s">
        <v>157</v>
      </c>
      <c r="B54" s="5"/>
      <c r="C54" s="26"/>
      <c r="D54" s="26"/>
      <c r="E54" s="5">
        <v>10</v>
      </c>
      <c r="F54" s="13">
        <v>4</v>
      </c>
      <c r="G54" s="13">
        <v>5</v>
      </c>
      <c r="H54" s="26"/>
      <c r="I54" s="13">
        <v>4</v>
      </c>
      <c r="J54" s="15">
        <v>5</v>
      </c>
      <c r="K54" s="15">
        <v>5</v>
      </c>
      <c r="L54" s="15"/>
      <c r="M54" s="12">
        <f>E54+SUM(F54:K54)</f>
        <v>33</v>
      </c>
      <c r="N54" s="13" t="s">
        <v>247</v>
      </c>
      <c r="O54" s="11"/>
      <c r="P54" s="11"/>
      <c r="Q54" s="11"/>
      <c r="R54" s="11"/>
      <c r="S54" s="5"/>
      <c r="U54" s="5"/>
      <c r="V54" s="5"/>
      <c r="W54" s="5"/>
      <c r="X54" s="5"/>
      <c r="Y54" s="5"/>
    </row>
    <row r="55" spans="1:25" ht="12.75">
      <c r="A55" s="13" t="s">
        <v>153</v>
      </c>
      <c r="B55" s="5"/>
      <c r="C55" s="26"/>
      <c r="D55" s="26"/>
      <c r="E55" s="5">
        <v>3</v>
      </c>
      <c r="F55" s="26"/>
      <c r="G55" s="26"/>
      <c r="H55" s="26"/>
      <c r="I55" s="26"/>
      <c r="J55" s="26"/>
      <c r="K55" s="26"/>
      <c r="L55" s="11"/>
      <c r="M55" s="5">
        <f>E55+SUM(F55:K55)</f>
        <v>3</v>
      </c>
      <c r="N55" s="11"/>
      <c r="O55" s="11"/>
      <c r="P55" s="11"/>
      <c r="Q55" s="11"/>
      <c r="S55" s="13"/>
      <c r="U55" s="5"/>
      <c r="V55" s="5"/>
      <c r="W55" s="5"/>
      <c r="X55" s="5"/>
      <c r="Y55" s="5"/>
    </row>
    <row r="56" spans="1:25" ht="12.75">
      <c r="A56" s="13" t="s">
        <v>159</v>
      </c>
      <c r="B56" s="5"/>
      <c r="C56" s="26"/>
      <c r="D56" s="26"/>
      <c r="E56" s="5">
        <v>4</v>
      </c>
      <c r="F56" s="26"/>
      <c r="G56" s="26"/>
      <c r="H56" s="26"/>
      <c r="I56" s="26"/>
      <c r="J56" s="26"/>
      <c r="K56" s="26"/>
      <c r="L56" s="15"/>
      <c r="M56" s="5">
        <f>E56+SUM(F56:K56)</f>
        <v>4</v>
      </c>
      <c r="N56" s="11"/>
      <c r="O56" s="11"/>
      <c r="P56" s="11"/>
      <c r="Q56" s="11"/>
      <c r="R56" s="11"/>
      <c r="S56" s="5"/>
      <c r="U56" s="5"/>
      <c r="V56" s="5"/>
      <c r="W56" s="5"/>
      <c r="X56" s="5"/>
      <c r="Y56" s="5"/>
    </row>
    <row r="57" spans="1:25" ht="12.75">
      <c r="A57" s="13" t="s">
        <v>212</v>
      </c>
      <c r="B57" s="5"/>
      <c r="C57" s="26"/>
      <c r="D57" s="26"/>
      <c r="E57" s="26"/>
      <c r="F57" s="15">
        <v>1</v>
      </c>
      <c r="G57" s="26"/>
      <c r="H57" s="26"/>
      <c r="I57" s="26"/>
      <c r="J57" s="26"/>
      <c r="K57" s="26"/>
      <c r="L57" s="13"/>
      <c r="M57" s="15">
        <f>SUM(F57:K57)</f>
        <v>1</v>
      </c>
      <c r="N57" s="11"/>
      <c r="O57" s="11"/>
      <c r="P57" s="11"/>
      <c r="Q57" s="11"/>
      <c r="R57" s="11"/>
      <c r="S57" s="5"/>
      <c r="U57" s="5"/>
      <c r="V57" s="5"/>
      <c r="W57" s="5"/>
      <c r="X57" s="5"/>
      <c r="Y57" s="5"/>
    </row>
    <row r="58" spans="1:25" ht="12.75">
      <c r="A58" s="13" t="s">
        <v>237</v>
      </c>
      <c r="B58" s="5"/>
      <c r="C58" s="26"/>
      <c r="D58" s="26"/>
      <c r="E58" s="26"/>
      <c r="F58" s="26"/>
      <c r="G58" s="26"/>
      <c r="H58" s="26"/>
      <c r="I58" s="26"/>
      <c r="J58" s="13">
        <v>1</v>
      </c>
      <c r="K58" s="26"/>
      <c r="L58" s="15"/>
      <c r="M58" s="15">
        <f>SUM(F58:K58)</f>
        <v>1</v>
      </c>
      <c r="N58" s="11"/>
      <c r="O58" s="11"/>
      <c r="S58" s="5"/>
      <c r="U58" s="5"/>
      <c r="V58" s="5"/>
      <c r="W58" s="5"/>
      <c r="X58" s="5"/>
      <c r="Y58" s="5"/>
    </row>
    <row r="59" spans="1:25" ht="12.75">
      <c r="A59" s="13" t="s">
        <v>243</v>
      </c>
      <c r="B59" s="5"/>
      <c r="C59" s="26"/>
      <c r="D59" s="26"/>
      <c r="E59" s="26"/>
      <c r="F59" s="26"/>
      <c r="G59" s="26"/>
      <c r="H59" s="26"/>
      <c r="I59" s="13">
        <v>2</v>
      </c>
      <c r="J59" s="26"/>
      <c r="K59" s="26"/>
      <c r="L59" s="13"/>
      <c r="M59" s="15">
        <f>SUM(F59:K59)</f>
        <v>2</v>
      </c>
      <c r="N59" s="11"/>
      <c r="O59" s="13"/>
      <c r="P59" s="11"/>
      <c r="Q59" s="13"/>
      <c r="R59" s="11"/>
      <c r="S59" s="5"/>
      <c r="U59" s="5"/>
      <c r="V59" s="5"/>
      <c r="W59" s="5"/>
      <c r="X59" s="5"/>
      <c r="Y59" s="5"/>
    </row>
    <row r="60" spans="1:25" ht="12.75">
      <c r="A60" s="13" t="s">
        <v>139</v>
      </c>
      <c r="B60" s="5"/>
      <c r="C60" s="26"/>
      <c r="D60" s="26"/>
      <c r="E60" s="5">
        <v>7</v>
      </c>
      <c r="F60" s="26"/>
      <c r="G60" s="26"/>
      <c r="H60" s="26"/>
      <c r="I60" s="26"/>
      <c r="J60" s="26"/>
      <c r="K60" s="26"/>
      <c r="M60" s="5">
        <f>E60+SUM(F60:K60)</f>
        <v>7</v>
      </c>
      <c r="N60" s="11"/>
      <c r="O60" s="11"/>
      <c r="P60" s="11"/>
      <c r="Q60" s="11"/>
      <c r="R60" s="11"/>
      <c r="S60" s="5"/>
      <c r="U60" s="5"/>
      <c r="V60" s="5"/>
      <c r="W60" s="5"/>
      <c r="X60" s="5"/>
      <c r="Y60" s="5"/>
    </row>
    <row r="61" spans="1:25" ht="12.75">
      <c r="A61" s="13" t="s">
        <v>61</v>
      </c>
      <c r="B61" s="5"/>
      <c r="C61" s="13">
        <v>11</v>
      </c>
      <c r="D61" s="13">
        <v>13</v>
      </c>
      <c r="E61" s="20">
        <v>28</v>
      </c>
      <c r="F61" s="13">
        <v>5</v>
      </c>
      <c r="G61" s="13" t="s">
        <v>200</v>
      </c>
      <c r="H61" s="26"/>
      <c r="I61" s="26"/>
      <c r="J61" s="26"/>
      <c r="K61" s="26"/>
      <c r="L61" s="26"/>
      <c r="M61" s="26"/>
      <c r="N61" s="13"/>
      <c r="O61" s="13"/>
      <c r="P61" s="11"/>
      <c r="Q61" s="11"/>
      <c r="R61" s="11"/>
      <c r="S61" s="5"/>
      <c r="U61" s="5"/>
      <c r="V61" s="5"/>
      <c r="W61" s="5"/>
      <c r="X61" s="5"/>
      <c r="Y61" s="5"/>
    </row>
    <row r="62" spans="1:25" ht="12.75">
      <c r="A62" s="13" t="s">
        <v>42</v>
      </c>
      <c r="B62" s="13"/>
      <c r="C62" s="13">
        <v>3</v>
      </c>
      <c r="D62" s="13" t="s">
        <v>45</v>
      </c>
      <c r="E62" s="13" t="s">
        <v>45</v>
      </c>
      <c r="F62" s="26"/>
      <c r="G62" s="26"/>
      <c r="H62" s="26"/>
      <c r="I62" s="26"/>
      <c r="J62" s="26"/>
      <c r="K62" s="26"/>
      <c r="L62" s="13"/>
      <c r="M62" s="5">
        <f>3+SUM(F62:K62)</f>
        <v>3</v>
      </c>
      <c r="N62" s="11"/>
      <c r="O62" s="11"/>
      <c r="S62" s="5"/>
      <c r="T62" s="5"/>
      <c r="U62" s="5"/>
      <c r="V62" s="5"/>
      <c r="W62" s="5"/>
      <c r="X62" s="5"/>
      <c r="Y62" s="5"/>
    </row>
    <row r="63" spans="1:28" ht="12.75">
      <c r="A63" s="13" t="s">
        <v>77</v>
      </c>
      <c r="B63" s="5"/>
      <c r="C63" s="13">
        <v>4</v>
      </c>
      <c r="D63" s="13" t="s">
        <v>50</v>
      </c>
      <c r="E63" s="13" t="s">
        <v>50</v>
      </c>
      <c r="F63" s="26"/>
      <c r="G63" s="26"/>
      <c r="H63" s="26"/>
      <c r="I63" s="26"/>
      <c r="J63" s="26"/>
      <c r="K63" s="26"/>
      <c r="L63" s="13"/>
      <c r="M63" s="5">
        <f>4+SUM(F63:K63)</f>
        <v>4</v>
      </c>
      <c r="N63" s="13"/>
      <c r="O63" s="11"/>
      <c r="P63" s="11"/>
      <c r="Q63" s="11"/>
      <c r="S63" s="5"/>
      <c r="T63" s="5"/>
      <c r="U63" s="5"/>
      <c r="V63" s="5"/>
      <c r="W63" s="5"/>
      <c r="X63" s="5"/>
      <c r="Y63" s="5"/>
      <c r="Z63" s="5"/>
      <c r="AB63" s="4"/>
    </row>
    <row r="64" spans="1:26" ht="12.75">
      <c r="A64" s="13" t="s">
        <v>233</v>
      </c>
      <c r="B64" s="5"/>
      <c r="C64" s="26"/>
      <c r="D64" s="26"/>
      <c r="E64" s="26"/>
      <c r="F64" s="26"/>
      <c r="G64" s="26"/>
      <c r="H64" s="26"/>
      <c r="I64" s="26"/>
      <c r="J64" s="13">
        <v>4</v>
      </c>
      <c r="K64" s="26"/>
      <c r="L64" s="13"/>
      <c r="M64" s="15">
        <f>SUM(F64:K64)</f>
        <v>4</v>
      </c>
      <c r="N64" s="11"/>
      <c r="O64" s="11"/>
      <c r="P64" s="13"/>
      <c r="Q64" s="11"/>
      <c r="R64" s="11"/>
      <c r="S64" s="13"/>
      <c r="T64" s="13"/>
      <c r="U64" s="5"/>
      <c r="V64" s="5"/>
      <c r="W64" s="5"/>
      <c r="X64" s="5"/>
      <c r="Y64" s="5"/>
      <c r="Z64" s="5"/>
    </row>
    <row r="65" spans="1:28" ht="12.75">
      <c r="A65" s="13" t="s">
        <v>147</v>
      </c>
      <c r="B65" s="5"/>
      <c r="C65" s="26"/>
      <c r="D65" s="26"/>
      <c r="E65" s="12">
        <v>16</v>
      </c>
      <c r="F65" s="26"/>
      <c r="G65" s="26"/>
      <c r="H65" s="26"/>
      <c r="I65" s="26"/>
      <c r="J65" s="26"/>
      <c r="K65" s="26"/>
      <c r="L65" s="11"/>
      <c r="M65" s="12">
        <f>E65+SUM(F65:K65)</f>
        <v>16</v>
      </c>
      <c r="N65" s="13" t="s">
        <v>247</v>
      </c>
      <c r="O65" s="11"/>
      <c r="P65" s="11"/>
      <c r="Q65" s="11"/>
      <c r="S65" s="5"/>
      <c r="T65" s="5"/>
      <c r="U65" s="5"/>
      <c r="V65" s="5"/>
      <c r="W65" s="5"/>
      <c r="X65" s="5"/>
      <c r="Y65" s="5"/>
      <c r="Z65" s="5"/>
      <c r="AB65" s="4"/>
    </row>
    <row r="66" spans="1:28" ht="12.75">
      <c r="A66" s="13" t="s">
        <v>96</v>
      </c>
      <c r="B66" s="5"/>
      <c r="C66" s="26"/>
      <c r="D66" s="13">
        <v>6</v>
      </c>
      <c r="E66" s="20">
        <v>17</v>
      </c>
      <c r="F66" s="26"/>
      <c r="G66" s="26"/>
      <c r="H66" s="26"/>
      <c r="I66" s="26"/>
      <c r="J66" s="26"/>
      <c r="K66" s="26"/>
      <c r="L66" s="13"/>
      <c r="M66" s="12">
        <f>E66+SUM(F66:K66)</f>
        <v>17</v>
      </c>
      <c r="N66" s="13" t="s">
        <v>247</v>
      </c>
      <c r="O66" s="11"/>
      <c r="P66" s="11"/>
      <c r="Q66" s="11"/>
      <c r="S66" s="13"/>
      <c r="T66" s="13"/>
      <c r="U66" s="5"/>
      <c r="V66" s="5"/>
      <c r="W66" s="5"/>
      <c r="X66" s="5"/>
      <c r="Y66" s="5"/>
      <c r="Z66" s="5"/>
      <c r="AB66" s="4"/>
    </row>
    <row r="67" spans="1:28" ht="12.75">
      <c r="A67" s="13" t="s">
        <v>113</v>
      </c>
      <c r="B67" s="5"/>
      <c r="C67" s="26"/>
      <c r="D67" s="13">
        <v>4</v>
      </c>
      <c r="E67" s="13" t="s">
        <v>50</v>
      </c>
      <c r="F67" s="26"/>
      <c r="G67" s="26"/>
      <c r="H67" s="26"/>
      <c r="I67" s="26"/>
      <c r="J67" s="26"/>
      <c r="K67" s="26"/>
      <c r="L67" s="13"/>
      <c r="M67" s="5">
        <f>4+SUM(F67:K67)</f>
        <v>4</v>
      </c>
      <c r="N67" s="11"/>
      <c r="O67" s="11"/>
      <c r="P67" s="11"/>
      <c r="Q67" s="11"/>
      <c r="S67" s="13"/>
      <c r="T67" s="13"/>
      <c r="U67" s="5"/>
      <c r="V67" s="5"/>
      <c r="W67" s="5"/>
      <c r="X67" s="5"/>
      <c r="Y67" s="5"/>
      <c r="Z67" s="5"/>
      <c r="AB67" s="4"/>
    </row>
    <row r="68" spans="1:28" ht="12.75">
      <c r="A68" s="13" t="s">
        <v>184</v>
      </c>
      <c r="B68" s="5"/>
      <c r="C68" s="26"/>
      <c r="D68" s="26"/>
      <c r="E68" s="5">
        <v>4</v>
      </c>
      <c r="F68" s="26"/>
      <c r="G68" s="26"/>
      <c r="H68" s="26"/>
      <c r="I68" s="26"/>
      <c r="J68" s="26"/>
      <c r="K68" s="26"/>
      <c r="L68" s="15"/>
      <c r="M68" s="5">
        <f>E68+SUM(F68:K68)</f>
        <v>4</v>
      </c>
      <c r="N68" s="11"/>
      <c r="O68" s="11"/>
      <c r="P68" s="11"/>
      <c r="Q68" s="11"/>
      <c r="R68" s="11"/>
      <c r="S68" s="5"/>
      <c r="T68" s="4"/>
      <c r="U68" s="5"/>
      <c r="V68" s="5"/>
      <c r="W68" s="5"/>
      <c r="X68" s="5"/>
      <c r="Y68" s="5"/>
      <c r="Z68" s="5"/>
      <c r="AB68" s="4"/>
    </row>
    <row r="69" spans="1:28" ht="12.75">
      <c r="A69" s="13" t="s">
        <v>236</v>
      </c>
      <c r="B69" s="5"/>
      <c r="C69" s="26"/>
      <c r="D69" s="26"/>
      <c r="E69" s="26"/>
      <c r="F69" s="26"/>
      <c r="G69" s="26"/>
      <c r="H69" s="26"/>
      <c r="I69" s="26"/>
      <c r="J69" s="13">
        <v>2</v>
      </c>
      <c r="K69" s="15">
        <v>3</v>
      </c>
      <c r="L69" s="15"/>
      <c r="M69" s="15">
        <f>SUM(F69:K69)</f>
        <v>5</v>
      </c>
      <c r="O69" s="13"/>
      <c r="P69" s="11"/>
      <c r="Q69" s="11"/>
      <c r="R69" s="11"/>
      <c r="S69" s="5"/>
      <c r="T69" s="4"/>
      <c r="U69" s="5"/>
      <c r="V69" s="5"/>
      <c r="W69" s="5"/>
      <c r="X69" s="5"/>
      <c r="Y69" s="5"/>
      <c r="Z69" s="5"/>
      <c r="AB69" s="4"/>
    </row>
    <row r="70" spans="1:28" ht="12.75">
      <c r="A70" s="13" t="s">
        <v>99</v>
      </c>
      <c r="B70" s="5"/>
      <c r="C70" s="26"/>
      <c r="D70" s="13">
        <v>13</v>
      </c>
      <c r="E70" s="20">
        <v>18</v>
      </c>
      <c r="F70" s="26"/>
      <c r="G70" s="26"/>
      <c r="H70" s="26"/>
      <c r="I70" s="26"/>
      <c r="J70" s="26"/>
      <c r="K70" s="26"/>
      <c r="L70" s="13"/>
      <c r="M70" s="12">
        <f>E70+SUM(F70:K70)</f>
        <v>18</v>
      </c>
      <c r="N70" s="13" t="s">
        <v>247</v>
      </c>
      <c r="O70" s="11"/>
      <c r="P70" s="11"/>
      <c r="Q70" s="11"/>
      <c r="R70" s="11"/>
      <c r="S70" s="5"/>
      <c r="T70" s="14"/>
      <c r="U70" s="5"/>
      <c r="V70" s="5"/>
      <c r="W70" s="5"/>
      <c r="X70" s="5"/>
      <c r="Y70" s="5"/>
      <c r="Z70" s="5"/>
      <c r="AB70" s="4"/>
    </row>
    <row r="71" spans="1:28" ht="12.75">
      <c r="A71" s="13" t="s">
        <v>226</v>
      </c>
      <c r="B71" s="5"/>
      <c r="C71" s="26"/>
      <c r="D71" s="26"/>
      <c r="E71" s="26"/>
      <c r="F71" s="26"/>
      <c r="G71" s="13">
        <v>1</v>
      </c>
      <c r="H71" s="13">
        <v>4</v>
      </c>
      <c r="I71" s="13">
        <v>4</v>
      </c>
      <c r="J71" s="13">
        <v>2</v>
      </c>
      <c r="K71" s="26"/>
      <c r="L71" s="13"/>
      <c r="M71" s="15">
        <f>SUM(F71:K71)</f>
        <v>11</v>
      </c>
      <c r="N71" s="11"/>
      <c r="O71" s="11"/>
      <c r="S71" s="5"/>
      <c r="T71" s="15"/>
      <c r="U71" s="5"/>
      <c r="V71" s="5"/>
      <c r="W71" s="5"/>
      <c r="X71" s="5"/>
      <c r="Y71" s="5"/>
      <c r="Z71" s="5"/>
      <c r="AB71" s="4"/>
    </row>
    <row r="72" spans="1:28" ht="12.75">
      <c r="A72" s="13" t="s">
        <v>122</v>
      </c>
      <c r="B72" s="5"/>
      <c r="C72" s="26"/>
      <c r="D72" s="13">
        <v>3</v>
      </c>
      <c r="E72" s="13" t="s">
        <v>45</v>
      </c>
      <c r="F72" s="26"/>
      <c r="G72" s="26"/>
      <c r="H72" s="26"/>
      <c r="I72" s="26"/>
      <c r="J72" s="26"/>
      <c r="K72" s="26"/>
      <c r="L72" s="13"/>
      <c r="M72" s="5">
        <f>3+SUM(F72:K72)</f>
        <v>3</v>
      </c>
      <c r="N72" s="11"/>
      <c r="O72" s="13"/>
      <c r="P72" s="13"/>
      <c r="S72" s="5"/>
      <c r="T72" s="15"/>
      <c r="U72" s="5"/>
      <c r="V72" s="5"/>
      <c r="W72" s="5"/>
      <c r="X72" s="5"/>
      <c r="Y72" s="5"/>
      <c r="Z72" s="5"/>
      <c r="AB72" s="4"/>
    </row>
    <row r="73" spans="1:28" ht="12.75">
      <c r="A73" s="13" t="s">
        <v>123</v>
      </c>
      <c r="B73" s="5"/>
      <c r="C73" s="26"/>
      <c r="D73" s="13">
        <v>1</v>
      </c>
      <c r="E73" s="13" t="s">
        <v>51</v>
      </c>
      <c r="F73" s="26"/>
      <c r="G73" s="26"/>
      <c r="H73" s="26"/>
      <c r="I73" s="26"/>
      <c r="J73" s="26"/>
      <c r="K73" s="26"/>
      <c r="L73" s="13"/>
      <c r="M73" s="5">
        <f>1+SUM(F73:K73)</f>
        <v>1</v>
      </c>
      <c r="N73" s="11"/>
      <c r="O73" s="11"/>
      <c r="S73" s="5"/>
      <c r="T73" s="15"/>
      <c r="U73" s="5"/>
      <c r="V73" s="5"/>
      <c r="W73" s="5"/>
      <c r="X73" s="5"/>
      <c r="Y73" s="5"/>
      <c r="Z73" s="5"/>
      <c r="AB73" s="4"/>
    </row>
    <row r="74" spans="1:28" ht="12.75">
      <c r="A74" s="13" t="s">
        <v>110</v>
      </c>
      <c r="B74" s="5"/>
      <c r="C74" s="26"/>
      <c r="D74" s="13">
        <v>6</v>
      </c>
      <c r="E74" s="13" t="s">
        <v>58</v>
      </c>
      <c r="F74" s="26"/>
      <c r="G74" s="26"/>
      <c r="H74" s="26"/>
      <c r="I74" s="26"/>
      <c r="J74" s="26"/>
      <c r="K74" s="26"/>
      <c r="L74" s="15"/>
      <c r="M74" s="5">
        <f>6+SUM(F74:K74)</f>
        <v>6</v>
      </c>
      <c r="N74" s="11"/>
      <c r="O74" s="11"/>
      <c r="P74" s="11"/>
      <c r="Q74" s="11"/>
      <c r="R74" s="11"/>
      <c r="S74" s="5"/>
      <c r="T74" s="15"/>
      <c r="U74" s="5"/>
      <c r="V74" s="5"/>
      <c r="W74" s="5"/>
      <c r="X74" s="5"/>
      <c r="Y74" s="5"/>
      <c r="Z74" s="5"/>
      <c r="AB74" s="4"/>
    </row>
    <row r="75" spans="1:28" ht="12.75">
      <c r="A75" s="13" t="s">
        <v>211</v>
      </c>
      <c r="B75" s="5"/>
      <c r="C75" s="26"/>
      <c r="D75" s="26"/>
      <c r="E75" s="26"/>
      <c r="F75" s="15">
        <v>1</v>
      </c>
      <c r="G75" s="15">
        <v>4</v>
      </c>
      <c r="H75" s="26"/>
      <c r="I75" s="15">
        <v>4</v>
      </c>
      <c r="J75" s="15">
        <v>2</v>
      </c>
      <c r="K75" s="26"/>
      <c r="L75" s="15"/>
      <c r="M75" s="15">
        <f>SUM(F75:K75)</f>
        <v>11</v>
      </c>
      <c r="N75" s="11"/>
      <c r="O75" s="11"/>
      <c r="P75" s="13"/>
      <c r="Q75" s="13"/>
      <c r="S75" s="5"/>
      <c r="T75" s="15"/>
      <c r="U75" s="5"/>
      <c r="V75" s="5"/>
      <c r="W75" s="5"/>
      <c r="X75" s="5"/>
      <c r="Y75" s="5"/>
      <c r="Z75" s="5"/>
      <c r="AB75" s="4"/>
    </row>
    <row r="76" spans="1:28" ht="12.75">
      <c r="A76" s="13" t="s">
        <v>140</v>
      </c>
      <c r="B76" s="5"/>
      <c r="C76" s="26"/>
      <c r="D76" s="26"/>
      <c r="E76" s="5">
        <v>8</v>
      </c>
      <c r="F76" s="26"/>
      <c r="G76" s="26"/>
      <c r="H76" s="26"/>
      <c r="I76" s="26"/>
      <c r="J76" s="26"/>
      <c r="K76" s="26"/>
      <c r="L76" s="15"/>
      <c r="M76" s="5">
        <f>E76+SUM(F76:K76)</f>
        <v>8</v>
      </c>
      <c r="N76" s="11"/>
      <c r="O76" s="11"/>
      <c r="P76" s="11"/>
      <c r="Q76" s="11"/>
      <c r="S76" s="5"/>
      <c r="T76" s="15"/>
      <c r="U76" s="5"/>
      <c r="V76" s="5"/>
      <c r="W76" s="5"/>
      <c r="X76" s="5"/>
      <c r="Y76" s="5"/>
      <c r="Z76" s="5"/>
      <c r="AB76" s="4"/>
    </row>
    <row r="77" spans="1:26" ht="12.75">
      <c r="A77" s="13" t="s">
        <v>92</v>
      </c>
      <c r="B77" s="5"/>
      <c r="C77" s="26"/>
      <c r="D77" s="13">
        <v>3</v>
      </c>
      <c r="E77" s="15" t="s">
        <v>45</v>
      </c>
      <c r="F77" s="26"/>
      <c r="G77" s="26"/>
      <c r="H77" s="26"/>
      <c r="I77" s="26"/>
      <c r="J77" s="26"/>
      <c r="K77" s="26"/>
      <c r="L77" s="13"/>
      <c r="M77" s="5">
        <f>3+SUM(F77:K77)</f>
        <v>3</v>
      </c>
      <c r="N77" s="11"/>
      <c r="O77" s="11"/>
      <c r="P77" s="11"/>
      <c r="Q77" s="11"/>
      <c r="R77" s="11"/>
      <c r="S77" s="5"/>
      <c r="T77" s="15"/>
      <c r="U77" s="5"/>
      <c r="V77" s="5"/>
      <c r="W77" s="5"/>
      <c r="X77" s="5"/>
      <c r="Y77" s="5"/>
      <c r="Z77" s="5"/>
    </row>
    <row r="78" spans="1:28" ht="12.75">
      <c r="A78" s="13" t="s">
        <v>31</v>
      </c>
      <c r="B78" s="13"/>
      <c r="C78" s="18">
        <v>20</v>
      </c>
      <c r="D78" s="18" t="s">
        <v>128</v>
      </c>
      <c r="E78" s="20" t="s">
        <v>128</v>
      </c>
      <c r="F78" s="26"/>
      <c r="G78" s="26"/>
      <c r="H78" s="26"/>
      <c r="I78" s="26"/>
      <c r="J78" s="26"/>
      <c r="K78" s="26"/>
      <c r="L78" s="13"/>
      <c r="M78" s="12">
        <f>20+SUM(F78:K78)</f>
        <v>20</v>
      </c>
      <c r="N78" s="13" t="s">
        <v>247</v>
      </c>
      <c r="S78" s="5"/>
      <c r="T78" s="15"/>
      <c r="U78" s="5"/>
      <c r="V78" s="5"/>
      <c r="W78" s="5"/>
      <c r="X78" s="5"/>
      <c r="Y78" s="5"/>
      <c r="Z78" s="5"/>
      <c r="AB78" s="4"/>
    </row>
    <row r="79" spans="1:26" ht="12.75">
      <c r="A79" s="13" t="s">
        <v>216</v>
      </c>
      <c r="B79" s="5"/>
      <c r="C79" s="26"/>
      <c r="D79" s="26"/>
      <c r="E79" s="26"/>
      <c r="F79" s="26"/>
      <c r="G79" s="11">
        <v>4</v>
      </c>
      <c r="H79" s="26"/>
      <c r="I79" s="26"/>
      <c r="J79" s="26"/>
      <c r="K79" s="26"/>
      <c r="L79" s="11"/>
      <c r="M79" s="15">
        <f>SUM(F79:K79)</f>
        <v>4</v>
      </c>
      <c r="N79" s="13"/>
      <c r="O79" s="11"/>
      <c r="P79" s="11"/>
      <c r="Q79" s="11"/>
      <c r="S79" s="5"/>
      <c r="T79" s="15"/>
      <c r="U79" s="5"/>
      <c r="V79" s="5"/>
      <c r="W79" s="5"/>
      <c r="X79" s="5"/>
      <c r="Y79" s="5"/>
      <c r="Z79" s="5"/>
    </row>
    <row r="80" spans="1:28" ht="12.75">
      <c r="A80" s="13" t="s">
        <v>40</v>
      </c>
      <c r="B80" s="13"/>
      <c r="C80" s="13">
        <v>6</v>
      </c>
      <c r="D80" s="13" t="s">
        <v>58</v>
      </c>
      <c r="E80" s="15" t="s">
        <v>58</v>
      </c>
      <c r="F80" s="26"/>
      <c r="G80" s="26"/>
      <c r="H80" s="26"/>
      <c r="I80" s="26"/>
      <c r="J80" s="26"/>
      <c r="K80" s="26"/>
      <c r="L80" s="13"/>
      <c r="M80" s="5">
        <f>6+SUM(F80:K80)</f>
        <v>6</v>
      </c>
      <c r="N80" s="11"/>
      <c r="O80" s="11"/>
      <c r="P80" s="11"/>
      <c r="Q80" s="11"/>
      <c r="R80" s="11"/>
      <c r="S80" s="5"/>
      <c r="T80" s="15"/>
      <c r="U80" s="5"/>
      <c r="V80" s="5"/>
      <c r="W80" s="5"/>
      <c r="X80" s="5"/>
      <c r="Y80" s="5"/>
      <c r="Z80" s="5"/>
      <c r="AB80" s="4"/>
    </row>
    <row r="81" spans="1:26" ht="12.75">
      <c r="A81" s="13" t="s">
        <v>76</v>
      </c>
      <c r="B81" s="5"/>
      <c r="C81" s="13">
        <v>2</v>
      </c>
      <c r="D81" s="18">
        <v>17</v>
      </c>
      <c r="E81" s="20">
        <v>19</v>
      </c>
      <c r="F81" s="26"/>
      <c r="G81" s="26"/>
      <c r="H81" s="26"/>
      <c r="I81" s="26"/>
      <c r="J81" s="26"/>
      <c r="K81" s="26"/>
      <c r="L81" s="13"/>
      <c r="M81" s="12">
        <f>E81+SUM(F81:K81)</f>
        <v>19</v>
      </c>
      <c r="N81" s="13" t="s">
        <v>247</v>
      </c>
      <c r="O81" s="11"/>
      <c r="S81" s="5"/>
      <c r="T81" s="15"/>
      <c r="U81" s="5"/>
      <c r="V81" s="5"/>
      <c r="W81" s="5"/>
      <c r="X81" s="5"/>
      <c r="Y81" s="5"/>
      <c r="Z81" s="5"/>
    </row>
    <row r="82" spans="1:20" ht="12.75">
      <c r="A82" s="13" t="s">
        <v>165</v>
      </c>
      <c r="B82" s="5"/>
      <c r="C82" s="26"/>
      <c r="D82" s="26"/>
      <c r="E82" s="5">
        <v>3</v>
      </c>
      <c r="F82" s="26"/>
      <c r="G82" s="26"/>
      <c r="H82" s="26"/>
      <c r="I82" s="26"/>
      <c r="J82" s="26"/>
      <c r="K82" s="26"/>
      <c r="L82" s="15"/>
      <c r="M82" s="5">
        <f>E82+SUM(F82:K82)</f>
        <v>3</v>
      </c>
      <c r="N82" s="11"/>
      <c r="P82" s="11"/>
      <c r="Q82" s="11"/>
      <c r="R82" s="11"/>
      <c r="S82" s="5"/>
      <c r="T82" s="15"/>
    </row>
    <row r="83" spans="1:20" ht="12.75">
      <c r="A83" s="13" t="s">
        <v>109</v>
      </c>
      <c r="B83" s="5"/>
      <c r="C83" s="26"/>
      <c r="D83" s="13">
        <v>4</v>
      </c>
      <c r="E83" s="15" t="s">
        <v>50</v>
      </c>
      <c r="F83" s="26"/>
      <c r="G83" s="26"/>
      <c r="H83" s="26"/>
      <c r="I83" s="26"/>
      <c r="J83" s="26"/>
      <c r="K83" s="26"/>
      <c r="L83" s="15"/>
      <c r="M83" s="5">
        <f>4+SUM(F83:K83)</f>
        <v>4</v>
      </c>
      <c r="N83" s="11"/>
      <c r="O83" s="11"/>
      <c r="S83" s="5"/>
      <c r="T83" s="15"/>
    </row>
    <row r="84" spans="1:20" ht="12.75">
      <c r="A84" s="13" t="s">
        <v>210</v>
      </c>
      <c r="B84" s="5"/>
      <c r="C84" s="26"/>
      <c r="D84" s="26"/>
      <c r="E84" s="26"/>
      <c r="F84" s="15">
        <v>2</v>
      </c>
      <c r="G84" s="15">
        <v>2</v>
      </c>
      <c r="H84" s="26"/>
      <c r="I84" s="15">
        <v>3</v>
      </c>
      <c r="J84" s="26"/>
      <c r="K84" s="26"/>
      <c r="L84" s="15"/>
      <c r="M84" s="15">
        <f>SUM(F84:K84)</f>
        <v>7</v>
      </c>
      <c r="P84" s="11"/>
      <c r="Q84" s="13"/>
      <c r="R84" s="11"/>
      <c r="S84" s="5"/>
      <c r="T84" s="15"/>
    </row>
    <row r="85" spans="1:20" ht="12.75">
      <c r="A85" s="13" t="s">
        <v>239</v>
      </c>
      <c r="B85" s="5"/>
      <c r="C85" s="26"/>
      <c r="D85" s="26"/>
      <c r="E85" s="26"/>
      <c r="F85" s="26"/>
      <c r="G85" s="26"/>
      <c r="H85" s="15">
        <v>2</v>
      </c>
      <c r="I85" s="26"/>
      <c r="J85" s="26"/>
      <c r="K85" s="26"/>
      <c r="L85" s="15"/>
      <c r="M85" s="15">
        <f>SUM(F85:K85)</f>
        <v>2</v>
      </c>
      <c r="N85" s="11"/>
      <c r="O85" s="13"/>
      <c r="P85" s="11"/>
      <c r="Q85" s="11"/>
      <c r="R85" s="11"/>
      <c r="S85" s="5"/>
      <c r="T85" s="15"/>
    </row>
    <row r="86" spans="1:20" ht="12.75">
      <c r="A86" s="13" t="s">
        <v>142</v>
      </c>
      <c r="B86" s="5"/>
      <c r="C86" s="26"/>
      <c r="D86" s="26"/>
      <c r="E86" s="5">
        <v>4</v>
      </c>
      <c r="F86" s="15">
        <v>3</v>
      </c>
      <c r="G86" s="26"/>
      <c r="H86" s="26"/>
      <c r="I86" s="26"/>
      <c r="J86" s="26"/>
      <c r="K86" s="26"/>
      <c r="L86" s="15"/>
      <c r="M86" s="5">
        <f>E86+SUM(F86:K86)</f>
        <v>7</v>
      </c>
      <c r="N86" s="11"/>
      <c r="O86" s="11"/>
      <c r="P86" s="11"/>
      <c r="Q86" s="11"/>
      <c r="S86" s="5"/>
      <c r="T86" s="15"/>
    </row>
    <row r="87" spans="1:20" ht="12.75">
      <c r="A87" s="13" t="s">
        <v>238</v>
      </c>
      <c r="B87" s="5"/>
      <c r="C87" s="26"/>
      <c r="D87" s="26"/>
      <c r="E87" s="26"/>
      <c r="F87" s="26"/>
      <c r="G87" s="26"/>
      <c r="H87" s="15">
        <v>2</v>
      </c>
      <c r="I87" s="26"/>
      <c r="J87" s="26"/>
      <c r="K87" s="26"/>
      <c r="L87" s="15"/>
      <c r="M87" s="15">
        <f>SUM(F87:K87)</f>
        <v>2</v>
      </c>
      <c r="N87" s="11"/>
      <c r="O87" s="11"/>
      <c r="S87" s="5"/>
      <c r="T87" s="15"/>
    </row>
    <row r="88" spans="1:20" ht="12.75">
      <c r="A88" s="13" t="s">
        <v>32</v>
      </c>
      <c r="B88" s="13"/>
      <c r="C88" s="13">
        <v>9</v>
      </c>
      <c r="D88" s="13" t="s">
        <v>55</v>
      </c>
      <c r="E88" s="15" t="s">
        <v>55</v>
      </c>
      <c r="F88" s="26"/>
      <c r="G88" s="26"/>
      <c r="H88" s="26"/>
      <c r="I88" s="26"/>
      <c r="J88" s="26"/>
      <c r="K88" s="26"/>
      <c r="L88" s="13"/>
      <c r="M88" s="5">
        <f>9+SUM(F88:K88)</f>
        <v>9</v>
      </c>
      <c r="N88" s="11"/>
      <c r="P88" s="11"/>
      <c r="Q88" s="11"/>
      <c r="R88" s="11"/>
      <c r="S88" s="5"/>
      <c r="T88" s="15"/>
    </row>
    <row r="89" spans="1:20" ht="12.75">
      <c r="A89" s="13" t="s">
        <v>228</v>
      </c>
      <c r="B89" s="5"/>
      <c r="C89" s="26"/>
      <c r="D89" s="26"/>
      <c r="E89" s="26"/>
      <c r="F89" s="26"/>
      <c r="G89" s="13">
        <v>1</v>
      </c>
      <c r="H89" s="26"/>
      <c r="I89" s="26"/>
      <c r="J89" s="26"/>
      <c r="K89" s="26"/>
      <c r="M89" s="15">
        <f>SUM(F89:K89)</f>
        <v>1</v>
      </c>
      <c r="N89" s="11"/>
      <c r="O89" s="11"/>
      <c r="S89" s="5"/>
      <c r="T89" s="15"/>
    </row>
    <row r="90" spans="1:20" ht="12.75">
      <c r="A90" s="13" t="s">
        <v>201</v>
      </c>
      <c r="B90" s="5"/>
      <c r="C90" s="26"/>
      <c r="D90" s="26"/>
      <c r="E90" s="26"/>
      <c r="F90" s="15">
        <v>5</v>
      </c>
      <c r="G90" s="26"/>
      <c r="H90" s="26"/>
      <c r="I90" s="15">
        <v>5</v>
      </c>
      <c r="J90" s="15">
        <v>5</v>
      </c>
      <c r="K90" s="26"/>
      <c r="L90" s="15"/>
      <c r="M90" s="29">
        <f>SUM(F90:K90)</f>
        <v>15</v>
      </c>
      <c r="N90" s="13" t="s">
        <v>247</v>
      </c>
      <c r="O90" s="11"/>
      <c r="P90" s="11"/>
      <c r="S90" s="5"/>
      <c r="T90" s="15"/>
    </row>
    <row r="91" spans="1:20" ht="12.75">
      <c r="A91" s="13" t="s">
        <v>39</v>
      </c>
      <c r="B91" s="13"/>
      <c r="C91" s="13" t="s">
        <v>51</v>
      </c>
      <c r="D91" s="13" t="s">
        <v>51</v>
      </c>
      <c r="E91" s="15">
        <v>14</v>
      </c>
      <c r="F91" s="26"/>
      <c r="G91" s="26"/>
      <c r="H91" s="26"/>
      <c r="I91" s="26"/>
      <c r="J91" s="26"/>
      <c r="K91" s="26"/>
      <c r="L91" s="13"/>
      <c r="M91" s="5">
        <f>E91+SUM(F91:K91)</f>
        <v>14</v>
      </c>
      <c r="N91" s="11"/>
      <c r="P91" s="11"/>
      <c r="Q91" s="11"/>
      <c r="S91" s="13"/>
      <c r="T91" s="13"/>
    </row>
    <row r="92" spans="1:20" ht="12.75">
      <c r="A92" s="13" t="s">
        <v>70</v>
      </c>
      <c r="B92" s="5"/>
      <c r="C92" s="13">
        <v>5</v>
      </c>
      <c r="D92" s="13" t="s">
        <v>49</v>
      </c>
      <c r="E92" s="15" t="s">
        <v>49</v>
      </c>
      <c r="F92" s="26"/>
      <c r="G92" s="26"/>
      <c r="H92" s="26"/>
      <c r="I92" s="26"/>
      <c r="J92" s="26"/>
      <c r="K92" s="26"/>
      <c r="L92" s="13"/>
      <c r="M92" s="5">
        <f>5+SUM(F92:K92)</f>
        <v>5</v>
      </c>
      <c r="N92" s="11"/>
      <c r="O92" s="11"/>
      <c r="P92" s="11"/>
      <c r="Q92" s="11"/>
      <c r="S92" s="13"/>
      <c r="T92" s="13"/>
    </row>
    <row r="93" spans="1:19" ht="12.75">
      <c r="A93" s="13" t="s">
        <v>75</v>
      </c>
      <c r="B93" s="5"/>
      <c r="C93" s="13">
        <v>1</v>
      </c>
      <c r="D93" s="13">
        <v>4</v>
      </c>
      <c r="E93" s="15">
        <v>6</v>
      </c>
      <c r="F93" s="15">
        <v>2</v>
      </c>
      <c r="G93" s="15">
        <v>3</v>
      </c>
      <c r="H93" s="26"/>
      <c r="I93" s="15">
        <v>5</v>
      </c>
      <c r="J93" s="13">
        <v>3</v>
      </c>
      <c r="K93" s="13">
        <v>2</v>
      </c>
      <c r="L93" s="13"/>
      <c r="M93" s="28">
        <f>E93+SUM(F93:K93)</f>
        <v>21</v>
      </c>
      <c r="N93" s="13" t="s">
        <v>247</v>
      </c>
      <c r="O93" s="11"/>
      <c r="S93" s="5"/>
    </row>
    <row r="94" spans="1:14" ht="12.75">
      <c r="A94" s="13" t="s">
        <v>112</v>
      </c>
      <c r="B94" s="5"/>
      <c r="C94" s="26"/>
      <c r="D94" s="13">
        <v>9</v>
      </c>
      <c r="E94" s="13" t="s">
        <v>55</v>
      </c>
      <c r="F94" s="26"/>
      <c r="G94" s="26"/>
      <c r="H94" s="26"/>
      <c r="I94" s="26"/>
      <c r="J94" s="26"/>
      <c r="K94" s="26"/>
      <c r="L94" s="13"/>
      <c r="M94" s="5">
        <f>9+SUM(F94:K94)</f>
        <v>9</v>
      </c>
      <c r="N94" s="13"/>
    </row>
    <row r="95" spans="1:28" ht="12.75">
      <c r="A95" s="13" t="s">
        <v>202</v>
      </c>
      <c r="B95" s="5"/>
      <c r="C95" s="26"/>
      <c r="D95" s="26"/>
      <c r="E95" s="26"/>
      <c r="F95" s="15">
        <v>5</v>
      </c>
      <c r="G95" s="26"/>
      <c r="H95" s="26"/>
      <c r="I95" s="15">
        <v>4</v>
      </c>
      <c r="J95" s="26"/>
      <c r="K95" s="26"/>
      <c r="L95" s="15"/>
      <c r="M95" s="15">
        <f>SUM(F95:K95)</f>
        <v>9</v>
      </c>
      <c r="N95" s="11"/>
      <c r="P95" s="11"/>
      <c r="Q95" s="11"/>
      <c r="R95" s="11"/>
      <c r="S95" s="5"/>
      <c r="T95" s="4"/>
      <c r="U95" s="5"/>
      <c r="V95" s="5"/>
      <c r="W95" s="5"/>
      <c r="X95" s="5"/>
      <c r="Y95" s="5"/>
      <c r="Z95" s="5"/>
      <c r="AB95" s="4"/>
    </row>
    <row r="96" spans="1:28" ht="12.75">
      <c r="A96" s="13" t="s">
        <v>208</v>
      </c>
      <c r="B96" s="5"/>
      <c r="C96" s="26"/>
      <c r="D96" s="26"/>
      <c r="E96" s="26"/>
      <c r="F96" s="15">
        <v>2</v>
      </c>
      <c r="G96" s="26"/>
      <c r="H96" s="26"/>
      <c r="I96" s="26"/>
      <c r="J96" s="15">
        <v>3</v>
      </c>
      <c r="K96" s="15">
        <v>1</v>
      </c>
      <c r="L96" s="15"/>
      <c r="M96" s="15">
        <f>SUM(F96:K96)</f>
        <v>6</v>
      </c>
      <c r="O96" s="11"/>
      <c r="P96" s="13"/>
      <c r="Q96" s="13"/>
      <c r="R96" s="11"/>
      <c r="S96" s="5"/>
      <c r="T96" s="4"/>
      <c r="U96" s="5"/>
      <c r="V96" s="5"/>
      <c r="W96" s="5"/>
      <c r="X96" s="5"/>
      <c r="Y96" s="5"/>
      <c r="Z96" s="5"/>
      <c r="AB96" s="4"/>
    </row>
    <row r="97" spans="1:28" ht="12.75">
      <c r="A97" s="13" t="s">
        <v>227</v>
      </c>
      <c r="B97" s="5"/>
      <c r="C97" s="26"/>
      <c r="D97" s="26"/>
      <c r="E97" s="26"/>
      <c r="F97" s="26"/>
      <c r="G97" s="13">
        <v>1</v>
      </c>
      <c r="H97" s="26"/>
      <c r="I97" s="26"/>
      <c r="J97" s="26"/>
      <c r="K97" s="26"/>
      <c r="L97" s="11"/>
      <c r="M97" s="15">
        <f>SUM(F97:K97)</f>
        <v>1</v>
      </c>
      <c r="N97" s="11"/>
      <c r="O97" s="11"/>
      <c r="P97" s="13"/>
      <c r="Q97" s="11"/>
      <c r="R97" s="11"/>
      <c r="S97" s="13"/>
      <c r="T97" s="13"/>
      <c r="U97" s="5"/>
      <c r="V97" s="5"/>
      <c r="W97" s="5"/>
      <c r="X97" s="5"/>
      <c r="Y97" s="5"/>
      <c r="Z97" s="5"/>
      <c r="AB97" s="4"/>
    </row>
    <row r="98" spans="1:26" ht="12.75">
      <c r="A98" s="13" t="s">
        <v>215</v>
      </c>
      <c r="B98" s="5"/>
      <c r="C98" s="26"/>
      <c r="D98" s="26"/>
      <c r="E98" s="26"/>
      <c r="F98" s="6">
        <v>0</v>
      </c>
      <c r="G98" s="26"/>
      <c r="H98" s="26"/>
      <c r="I98" s="26"/>
      <c r="J98" s="26"/>
      <c r="K98" s="26"/>
      <c r="L98" s="6"/>
      <c r="M98" s="15">
        <f>SUM(F98:K98)</f>
        <v>0</v>
      </c>
      <c r="O98" s="11"/>
      <c r="P98" s="11"/>
      <c r="Q98" s="11"/>
      <c r="S98" s="5"/>
      <c r="T98" s="5"/>
      <c r="U98" s="5"/>
      <c r="V98" s="5"/>
      <c r="W98" s="5"/>
      <c r="X98" s="5"/>
      <c r="Y98" s="5"/>
      <c r="Z98" s="5"/>
    </row>
    <row r="99" spans="1:28" ht="12.75">
      <c r="A99" s="13" t="s">
        <v>104</v>
      </c>
      <c r="B99" s="5"/>
      <c r="C99" s="26"/>
      <c r="D99" s="13">
        <v>7</v>
      </c>
      <c r="E99" s="13" t="s">
        <v>163</v>
      </c>
      <c r="F99" s="26"/>
      <c r="G99" s="26"/>
      <c r="H99" s="26"/>
      <c r="I99" s="26"/>
      <c r="J99" s="26"/>
      <c r="K99" s="26"/>
      <c r="L99" s="13"/>
      <c r="M99" s="5">
        <f>7+SUM(F99:K99)</f>
        <v>7</v>
      </c>
      <c r="N99" s="11"/>
      <c r="O99" s="11"/>
      <c r="P99" s="11"/>
      <c r="Q99" s="11"/>
      <c r="S99" s="13"/>
      <c r="T99" s="13"/>
      <c r="U99" s="5"/>
      <c r="V99" s="5"/>
      <c r="W99" s="5"/>
      <c r="X99" s="5"/>
      <c r="Y99" s="5"/>
      <c r="Z99" s="5"/>
      <c r="AB99" s="4"/>
    </row>
    <row r="100" spans="1:28" ht="12.75">
      <c r="A100" s="13" t="s">
        <v>150</v>
      </c>
      <c r="B100" s="5"/>
      <c r="C100" s="26"/>
      <c r="D100" s="26"/>
      <c r="E100" s="5">
        <v>0</v>
      </c>
      <c r="F100" s="13">
        <v>1</v>
      </c>
      <c r="G100" s="13">
        <v>3</v>
      </c>
      <c r="H100" s="26"/>
      <c r="I100" s="13">
        <v>4</v>
      </c>
      <c r="J100" s="13">
        <v>1</v>
      </c>
      <c r="K100" s="26"/>
      <c r="M100" s="5">
        <f>E100+SUM(F100:K100)</f>
        <v>9</v>
      </c>
      <c r="N100" s="11"/>
      <c r="O100" s="11"/>
      <c r="P100" s="11"/>
      <c r="Q100" s="11"/>
      <c r="S100" s="13"/>
      <c r="T100" s="13"/>
      <c r="U100" s="5"/>
      <c r="V100" s="5"/>
      <c r="W100" s="5"/>
      <c r="X100" s="5"/>
      <c r="Y100" s="5"/>
      <c r="Z100" s="5"/>
      <c r="AB100" s="4"/>
    </row>
    <row r="101" spans="1:26" ht="12.75">
      <c r="A101" s="13" t="s">
        <v>121</v>
      </c>
      <c r="B101" s="5"/>
      <c r="C101" s="26"/>
      <c r="D101" s="13">
        <v>8</v>
      </c>
      <c r="E101" s="15" t="s">
        <v>47</v>
      </c>
      <c r="F101" s="26"/>
      <c r="G101" s="26"/>
      <c r="H101" s="26"/>
      <c r="I101" s="26"/>
      <c r="J101" s="26"/>
      <c r="K101" s="26"/>
      <c r="L101" s="13"/>
      <c r="M101" s="5">
        <f>8+SUM(F101:K101)</f>
        <v>8</v>
      </c>
      <c r="N101" s="11"/>
      <c r="O101" s="11"/>
      <c r="P101" s="11"/>
      <c r="Q101" s="11"/>
      <c r="S101" s="5"/>
      <c r="T101" s="5"/>
      <c r="U101" s="5"/>
      <c r="V101" s="5"/>
      <c r="W101" s="5"/>
      <c r="X101" s="5"/>
      <c r="Y101" s="5"/>
      <c r="Z101" s="5"/>
    </row>
    <row r="102" spans="1:28" ht="12.75">
      <c r="A102" s="13" t="s">
        <v>124</v>
      </c>
      <c r="B102" s="5"/>
      <c r="C102" s="26"/>
      <c r="D102" s="13">
        <v>2</v>
      </c>
      <c r="E102" s="15" t="s">
        <v>46</v>
      </c>
      <c r="F102" s="13">
        <v>4</v>
      </c>
      <c r="G102" s="26"/>
      <c r="H102" s="26"/>
      <c r="I102" s="26"/>
      <c r="J102" s="26"/>
      <c r="K102" s="26"/>
      <c r="L102" s="13"/>
      <c r="M102" s="5">
        <f>2+SUM(F102:K102)</f>
        <v>6</v>
      </c>
      <c r="N102" s="11"/>
      <c r="O102" s="11"/>
      <c r="P102" s="11"/>
      <c r="Q102" s="11"/>
      <c r="R102" s="11"/>
      <c r="S102" s="5"/>
      <c r="T102" s="4"/>
      <c r="U102" s="5"/>
      <c r="V102" s="5"/>
      <c r="W102" s="5"/>
      <c r="X102" s="5"/>
      <c r="Y102" s="5"/>
      <c r="Z102" s="5"/>
      <c r="AB102" s="4"/>
    </row>
    <row r="103" spans="1:28" ht="12.75">
      <c r="A103" s="13" t="s">
        <v>149</v>
      </c>
      <c r="B103" s="5"/>
      <c r="C103" s="26"/>
      <c r="D103" s="26"/>
      <c r="E103" s="5">
        <v>11</v>
      </c>
      <c r="F103" s="13">
        <v>4</v>
      </c>
      <c r="G103" s="13">
        <v>4</v>
      </c>
      <c r="H103" s="26"/>
      <c r="I103" s="13">
        <v>4</v>
      </c>
      <c r="J103" s="13">
        <v>2</v>
      </c>
      <c r="K103" s="13">
        <v>2</v>
      </c>
      <c r="L103" s="13"/>
      <c r="M103" s="12">
        <f>E103+SUM(F103:K103)</f>
        <v>27</v>
      </c>
      <c r="N103" s="13" t="s">
        <v>247</v>
      </c>
      <c r="O103" s="11"/>
      <c r="P103" s="11"/>
      <c r="Q103" s="11"/>
      <c r="S103" s="5"/>
      <c r="T103" s="13"/>
      <c r="U103" s="5"/>
      <c r="V103" s="5"/>
      <c r="W103" s="5"/>
      <c r="X103" s="5"/>
      <c r="Y103" s="5"/>
      <c r="Z103" s="5"/>
      <c r="AB103" s="4"/>
    </row>
    <row r="104" spans="1:28" ht="12.75">
      <c r="A104" s="13" t="s">
        <v>214</v>
      </c>
      <c r="C104" s="26"/>
      <c r="D104" s="26"/>
      <c r="E104" s="26"/>
      <c r="F104" s="15">
        <v>1</v>
      </c>
      <c r="G104" s="5">
        <v>2</v>
      </c>
      <c r="H104" s="5">
        <v>4</v>
      </c>
      <c r="I104" s="5">
        <v>4</v>
      </c>
      <c r="J104" s="26"/>
      <c r="K104" s="26"/>
      <c r="M104" s="15">
        <f>SUM(F104:K104)</f>
        <v>11</v>
      </c>
      <c r="O104" s="11"/>
      <c r="P104" s="11"/>
      <c r="Q104" s="11"/>
      <c r="S104" s="5"/>
      <c r="T104" s="13"/>
      <c r="U104" s="5"/>
      <c r="V104" s="5"/>
      <c r="W104" s="5"/>
      <c r="X104" s="5"/>
      <c r="Y104" s="5"/>
      <c r="Z104" s="5"/>
      <c r="AB104" s="4"/>
    </row>
    <row r="105" spans="1:28" ht="12.75">
      <c r="A105" s="13" t="s">
        <v>240</v>
      </c>
      <c r="B105" s="5"/>
      <c r="C105" s="26"/>
      <c r="D105" s="26"/>
      <c r="E105" s="26"/>
      <c r="F105" s="26"/>
      <c r="G105" s="26"/>
      <c r="H105" s="15">
        <v>2</v>
      </c>
      <c r="I105" s="15">
        <v>3</v>
      </c>
      <c r="J105" s="26"/>
      <c r="K105" s="26"/>
      <c r="L105" s="15"/>
      <c r="M105" s="15">
        <f>SUM(F105:K105)</f>
        <v>5</v>
      </c>
      <c r="N105" s="11"/>
      <c r="O105" s="11"/>
      <c r="P105" s="11"/>
      <c r="Q105" s="11"/>
      <c r="S105" s="5"/>
      <c r="T105" s="13"/>
      <c r="U105" s="5"/>
      <c r="V105" s="5"/>
      <c r="W105" s="5"/>
      <c r="X105" s="5"/>
      <c r="Y105" s="5"/>
      <c r="Z105" s="5"/>
      <c r="AB105" s="4"/>
    </row>
    <row r="106" spans="1:28" ht="12.75">
      <c r="A106" s="13" t="s">
        <v>151</v>
      </c>
      <c r="B106" s="5"/>
      <c r="C106" s="26"/>
      <c r="D106" s="26"/>
      <c r="E106" s="12">
        <v>16</v>
      </c>
      <c r="F106" s="13">
        <v>3</v>
      </c>
      <c r="G106" s="15">
        <v>4</v>
      </c>
      <c r="H106" s="26"/>
      <c r="I106" s="26"/>
      <c r="J106" s="26"/>
      <c r="K106" s="26"/>
      <c r="L106" s="13"/>
      <c r="M106" s="12">
        <f>E106+SUM(F106:K106)</f>
        <v>23</v>
      </c>
      <c r="N106" s="13" t="s">
        <v>247</v>
      </c>
      <c r="O106" s="11"/>
      <c r="P106" s="11"/>
      <c r="Q106" s="11"/>
      <c r="R106" s="11"/>
      <c r="S106" s="5"/>
      <c r="T106" s="13"/>
      <c r="U106" s="5"/>
      <c r="V106" s="5"/>
      <c r="W106" s="5"/>
      <c r="X106" s="5"/>
      <c r="Y106" s="5"/>
      <c r="Z106" s="5"/>
      <c r="AB106" s="4"/>
    </row>
    <row r="107" spans="1:28" ht="12.75">
      <c r="A107" s="13" t="s">
        <v>111</v>
      </c>
      <c r="B107" s="5"/>
      <c r="C107" s="26"/>
      <c r="D107" s="13">
        <v>1</v>
      </c>
      <c r="E107" s="13" t="s">
        <v>51</v>
      </c>
      <c r="F107" s="26"/>
      <c r="G107" s="26"/>
      <c r="H107" s="26"/>
      <c r="I107" s="26"/>
      <c r="J107" s="26"/>
      <c r="K107" s="26"/>
      <c r="L107" s="13"/>
      <c r="M107" s="5">
        <f>1+SUM(F107:K107)</f>
        <v>1</v>
      </c>
      <c r="N107" s="11"/>
      <c r="O107" s="11"/>
      <c r="S107" s="5"/>
      <c r="T107" s="15"/>
      <c r="U107" s="5"/>
      <c r="V107" s="5"/>
      <c r="W107" s="5"/>
      <c r="X107" s="5"/>
      <c r="Y107" s="5"/>
      <c r="Z107" s="5"/>
      <c r="AB107" s="4"/>
    </row>
    <row r="108" spans="1:28" ht="12.75">
      <c r="A108" s="13" t="s">
        <v>207</v>
      </c>
      <c r="B108" s="5"/>
      <c r="C108" s="26"/>
      <c r="D108" s="26"/>
      <c r="E108" s="26"/>
      <c r="F108" s="15">
        <v>2</v>
      </c>
      <c r="G108" s="13">
        <v>3</v>
      </c>
      <c r="H108" s="26"/>
      <c r="I108" s="26"/>
      <c r="J108" s="26"/>
      <c r="K108" s="26"/>
      <c r="L108" s="15"/>
      <c r="M108" s="15">
        <f>SUM(F108:K108)</f>
        <v>5</v>
      </c>
      <c r="N108" s="11"/>
      <c r="S108" s="5"/>
      <c r="T108" s="15"/>
      <c r="U108" s="5"/>
      <c r="V108" s="5"/>
      <c r="W108" s="5"/>
      <c r="X108" s="5"/>
      <c r="Y108" s="5"/>
      <c r="Z108" s="5"/>
      <c r="AB108" s="4"/>
    </row>
    <row r="109" spans="1:28" ht="12.75">
      <c r="A109" s="13" t="s">
        <v>205</v>
      </c>
      <c r="B109" s="5"/>
      <c r="C109" s="26"/>
      <c r="D109" s="26"/>
      <c r="E109" s="26"/>
      <c r="F109" s="15">
        <v>4</v>
      </c>
      <c r="G109" s="13">
        <v>3</v>
      </c>
      <c r="H109" s="26"/>
      <c r="I109" s="26"/>
      <c r="J109" s="26"/>
      <c r="K109" s="26"/>
      <c r="L109" s="15"/>
      <c r="M109" s="15">
        <f>SUM(F109:K109)</f>
        <v>7</v>
      </c>
      <c r="N109" s="11"/>
      <c r="P109" s="11"/>
      <c r="Q109" s="11"/>
      <c r="R109" s="11"/>
      <c r="S109" s="5"/>
      <c r="T109" s="15"/>
      <c r="U109" s="5"/>
      <c r="V109" s="5"/>
      <c r="W109" s="5"/>
      <c r="X109" s="5"/>
      <c r="Y109" s="5"/>
      <c r="Z109" s="5"/>
      <c r="AB109" s="4"/>
    </row>
    <row r="110" spans="1:26" ht="12.75">
      <c r="A110" s="13" t="s">
        <v>160</v>
      </c>
      <c r="B110" s="5"/>
      <c r="C110" s="26"/>
      <c r="D110" s="26"/>
      <c r="E110" s="5">
        <v>5</v>
      </c>
      <c r="F110" s="26"/>
      <c r="G110" s="26"/>
      <c r="H110" s="26"/>
      <c r="I110" s="26"/>
      <c r="J110" s="26"/>
      <c r="K110" s="26"/>
      <c r="L110" s="15"/>
      <c r="M110" s="5">
        <f>E110+SUM(F110:K110)</f>
        <v>5</v>
      </c>
      <c r="N110" s="11"/>
      <c r="O110" s="11"/>
      <c r="P110" s="11"/>
      <c r="Q110" s="11"/>
      <c r="R110" s="11"/>
      <c r="S110" s="5"/>
      <c r="T110" s="15"/>
      <c r="U110" s="5"/>
      <c r="V110" s="5"/>
      <c r="W110" s="5"/>
      <c r="X110" s="5"/>
      <c r="Y110" s="5"/>
      <c r="Z110" s="5"/>
    </row>
    <row r="111" spans="1:28" ht="12.75">
      <c r="A111" s="13" t="s">
        <v>191</v>
      </c>
      <c r="B111" s="5"/>
      <c r="C111" s="26"/>
      <c r="D111" s="26"/>
      <c r="E111" s="15">
        <v>2</v>
      </c>
      <c r="F111" s="26"/>
      <c r="G111" s="26"/>
      <c r="H111" s="26"/>
      <c r="I111" s="26"/>
      <c r="J111" s="26"/>
      <c r="K111" s="26"/>
      <c r="L111" s="15"/>
      <c r="M111" s="5">
        <f>E111+SUM(F111:K111)</f>
        <v>2</v>
      </c>
      <c r="O111" s="11"/>
      <c r="P111" s="11"/>
      <c r="Q111" s="11"/>
      <c r="R111" s="11"/>
      <c r="S111" s="5"/>
      <c r="T111" s="15"/>
      <c r="U111" s="5"/>
      <c r="V111" s="5"/>
      <c r="W111" s="5"/>
      <c r="X111" s="5"/>
      <c r="Y111" s="5"/>
      <c r="Z111" s="5"/>
      <c r="AB111" s="4"/>
    </row>
    <row r="112" spans="1:28" ht="12.75">
      <c r="A112" s="13" t="s">
        <v>241</v>
      </c>
      <c r="B112" s="5"/>
      <c r="C112" s="26"/>
      <c r="D112" s="26"/>
      <c r="E112" s="26"/>
      <c r="F112" s="26"/>
      <c r="G112" s="26"/>
      <c r="H112" s="15">
        <v>2</v>
      </c>
      <c r="I112" s="26"/>
      <c r="J112" s="26"/>
      <c r="K112" s="26"/>
      <c r="L112" s="15"/>
      <c r="M112" s="15">
        <f>SUM(F112:K112)</f>
        <v>2</v>
      </c>
      <c r="N112" s="11"/>
      <c r="O112" s="11"/>
      <c r="P112" s="11"/>
      <c r="Q112" s="13"/>
      <c r="R112" s="11"/>
      <c r="S112" s="5"/>
      <c r="T112" s="15"/>
      <c r="U112" s="5"/>
      <c r="V112" s="5"/>
      <c r="W112" s="5"/>
      <c r="X112" s="5"/>
      <c r="Y112" s="5"/>
      <c r="Z112" s="5"/>
      <c r="AB112" s="4"/>
    </row>
    <row r="113" spans="1:20" ht="12.75">
      <c r="A113" s="13" t="s">
        <v>100</v>
      </c>
      <c r="B113" s="5"/>
      <c r="C113" s="26"/>
      <c r="D113" s="13">
        <v>10</v>
      </c>
      <c r="E113" s="15">
        <v>10</v>
      </c>
      <c r="F113" s="26"/>
      <c r="G113" s="26"/>
      <c r="H113" s="26"/>
      <c r="I113" s="26"/>
      <c r="J113" s="26"/>
      <c r="K113" s="26"/>
      <c r="L113" s="13"/>
      <c r="M113" s="5">
        <f>E113+SUM(F113:K113)</f>
        <v>10</v>
      </c>
      <c r="N113" s="11"/>
      <c r="O113" s="13"/>
      <c r="P113" s="11"/>
      <c r="Q113" s="11"/>
      <c r="S113" s="5"/>
      <c r="T113" s="15"/>
    </row>
    <row r="114" spans="1:20" ht="12.75">
      <c r="A114" s="13" t="s">
        <v>155</v>
      </c>
      <c r="B114" s="5"/>
      <c r="C114" s="26"/>
      <c r="D114" s="26"/>
      <c r="E114" s="5">
        <v>4</v>
      </c>
      <c r="F114" s="26"/>
      <c r="G114" s="26"/>
      <c r="H114" s="26"/>
      <c r="I114" s="26"/>
      <c r="J114" s="26"/>
      <c r="K114" s="26"/>
      <c r="L114" s="13"/>
      <c r="M114" s="5">
        <f>E114+SUM(F114:K114)</f>
        <v>4</v>
      </c>
      <c r="N114" s="11"/>
      <c r="P114" s="11"/>
      <c r="Q114" s="11"/>
      <c r="S114" s="13"/>
      <c r="T114" s="13"/>
    </row>
    <row r="115" spans="1:20" ht="12.75">
      <c r="A115" s="13" t="s">
        <v>222</v>
      </c>
      <c r="B115" s="5"/>
      <c r="C115" s="26"/>
      <c r="D115" s="26"/>
      <c r="E115" s="26"/>
      <c r="F115" s="26"/>
      <c r="G115" s="11">
        <v>4</v>
      </c>
      <c r="H115" s="26"/>
      <c r="I115" s="26"/>
      <c r="J115" s="26"/>
      <c r="K115" s="26"/>
      <c r="L115" s="11"/>
      <c r="M115" s="15">
        <f>SUM(F115:K115)</f>
        <v>4</v>
      </c>
      <c r="N115" s="11"/>
      <c r="O115" s="11"/>
      <c r="P115" s="11"/>
      <c r="Q115" s="11"/>
      <c r="S115" s="13"/>
      <c r="T115" s="13"/>
    </row>
    <row r="116" spans="1:16" ht="12.75">
      <c r="A116" s="11"/>
      <c r="P116" s="11"/>
    </row>
    <row r="117" spans="1:16" ht="12.75">
      <c r="A117" s="6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P117" s="11"/>
    </row>
    <row r="118" spans="1:28" ht="12.75">
      <c r="A118" s="11"/>
      <c r="B118" s="5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1"/>
      <c r="O118" s="13"/>
      <c r="P118" s="11"/>
      <c r="Q118" s="11"/>
      <c r="R118" s="11"/>
      <c r="S118" s="13"/>
      <c r="T118" s="13"/>
      <c r="U118" s="5"/>
      <c r="V118" s="5"/>
      <c r="W118" s="5"/>
      <c r="X118" s="5"/>
      <c r="Y118" s="5"/>
      <c r="Z118" s="5"/>
      <c r="AB118" s="4"/>
    </row>
    <row r="119" spans="1:28" ht="12.75">
      <c r="A119" s="5"/>
      <c r="B119" s="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1"/>
      <c r="O119" s="11"/>
      <c r="P119" s="13"/>
      <c r="Q119" s="13"/>
      <c r="R119" s="11"/>
      <c r="S119" s="5"/>
      <c r="T119" s="15"/>
      <c r="U119" s="5"/>
      <c r="V119" s="5"/>
      <c r="W119" s="5"/>
      <c r="X119" s="5"/>
      <c r="Y119" s="5"/>
      <c r="Z119" s="5"/>
      <c r="AB119" s="4"/>
    </row>
    <row r="120" spans="1:28" ht="12.75">
      <c r="A120" s="11"/>
      <c r="B120" s="5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3"/>
      <c r="P120" s="11"/>
      <c r="Q120" s="13"/>
      <c r="R120" s="11"/>
      <c r="S120" s="5"/>
      <c r="T120" s="4"/>
      <c r="U120" s="5"/>
      <c r="V120" s="5"/>
      <c r="W120" s="5"/>
      <c r="X120" s="5"/>
      <c r="Y120" s="5"/>
      <c r="Z120" s="5"/>
      <c r="AB120" s="4"/>
    </row>
    <row r="121" spans="1:28" ht="12.75">
      <c r="A121" s="5"/>
      <c r="B121" s="5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1"/>
      <c r="O121" s="11"/>
      <c r="P121" s="11"/>
      <c r="Q121" s="11"/>
      <c r="R121" s="11"/>
      <c r="S121" s="13"/>
      <c r="T121" s="13"/>
      <c r="U121" s="5"/>
      <c r="V121" s="5"/>
      <c r="W121" s="5"/>
      <c r="X121" s="5"/>
      <c r="Y121" s="5"/>
      <c r="Z121" s="5"/>
      <c r="AB121" s="4"/>
    </row>
    <row r="122" spans="1:28" ht="12.75">
      <c r="A122" s="5"/>
      <c r="B122" s="5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5"/>
      <c r="T122" s="4"/>
      <c r="U122" s="5"/>
      <c r="V122" s="5"/>
      <c r="W122" s="5"/>
      <c r="X122" s="5"/>
      <c r="Y122" s="5"/>
      <c r="Z122" s="5"/>
      <c r="AB122" s="4"/>
    </row>
    <row r="123" spans="1:28" ht="12.75">
      <c r="A123" s="11"/>
      <c r="B123" s="5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1"/>
      <c r="O123" s="11"/>
      <c r="P123" s="11"/>
      <c r="Q123" s="11"/>
      <c r="R123" s="11"/>
      <c r="S123" s="5"/>
      <c r="T123" s="14"/>
      <c r="U123" s="5"/>
      <c r="V123" s="5"/>
      <c r="W123" s="5"/>
      <c r="X123" s="5"/>
      <c r="Y123" s="5"/>
      <c r="Z123" s="5"/>
      <c r="AB123" s="4"/>
    </row>
    <row r="124" spans="1:28" ht="12.75">
      <c r="A124" s="5"/>
      <c r="B124" s="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1"/>
      <c r="O124" s="13"/>
      <c r="P124" s="13"/>
      <c r="Q124" s="13"/>
      <c r="R124" s="11"/>
      <c r="S124" s="5"/>
      <c r="T124" s="15"/>
      <c r="U124" s="5"/>
      <c r="V124" s="5"/>
      <c r="W124" s="5"/>
      <c r="X124" s="5"/>
      <c r="Y124" s="5"/>
      <c r="Z124" s="5"/>
      <c r="AB124" s="4"/>
    </row>
    <row r="125" spans="1:28" ht="12.75">
      <c r="A125" s="5"/>
      <c r="B125" s="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1"/>
      <c r="O125" s="11"/>
      <c r="P125" s="11"/>
      <c r="Q125" s="11"/>
      <c r="R125" s="11"/>
      <c r="S125" s="5"/>
      <c r="T125" s="15"/>
      <c r="U125" s="5"/>
      <c r="V125" s="5"/>
      <c r="W125" s="5"/>
      <c r="X125" s="5"/>
      <c r="Y125" s="5"/>
      <c r="Z125" s="5"/>
      <c r="AB125" s="4"/>
    </row>
    <row r="126" spans="1:28" ht="12.75">
      <c r="A126" s="15"/>
      <c r="B126" s="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1"/>
      <c r="O126" s="11"/>
      <c r="P126" s="13"/>
      <c r="Q126" s="11"/>
      <c r="R126" s="11"/>
      <c r="S126" s="5"/>
      <c r="T126" s="15"/>
      <c r="U126" s="5"/>
      <c r="V126" s="5"/>
      <c r="W126" s="5"/>
      <c r="X126" s="5"/>
      <c r="Y126" s="5"/>
      <c r="Z126" s="5"/>
      <c r="AB126" s="4"/>
    </row>
    <row r="127" spans="1:2" ht="12.75">
      <c r="A127" s="5"/>
      <c r="B127" s="5"/>
    </row>
    <row r="128" spans="1:13" ht="12.75">
      <c r="A128" s="6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28" ht="12.75">
      <c r="A129" s="13"/>
      <c r="B129" s="5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1"/>
      <c r="O129" s="11"/>
      <c r="P129" s="11"/>
      <c r="Q129" s="11"/>
      <c r="R129" s="11"/>
      <c r="S129" s="13"/>
      <c r="T129" s="13"/>
      <c r="U129" s="5"/>
      <c r="V129" s="5"/>
      <c r="W129" s="5"/>
      <c r="X129" s="5"/>
      <c r="Y129" s="5"/>
      <c r="Z129" s="5"/>
      <c r="AA129" s="5"/>
      <c r="AB129" s="11"/>
    </row>
    <row r="130" spans="1:28" ht="12.75">
      <c r="A130" s="11"/>
      <c r="B130" s="5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1"/>
      <c r="O130" s="13"/>
      <c r="P130" s="11"/>
      <c r="Q130" s="11"/>
      <c r="R130" s="11"/>
      <c r="S130" s="13"/>
      <c r="T130" s="13"/>
      <c r="U130" s="5"/>
      <c r="V130" s="5"/>
      <c r="W130" s="5"/>
      <c r="X130" s="5"/>
      <c r="Y130" s="5"/>
      <c r="Z130" s="5"/>
      <c r="AA130" s="5"/>
      <c r="AB130" s="11"/>
    </row>
    <row r="131" spans="1:28" ht="12.75">
      <c r="A131" s="5"/>
      <c r="B131" s="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1"/>
      <c r="S131" s="5"/>
      <c r="T131" s="15"/>
      <c r="U131" s="5"/>
      <c r="V131" s="5"/>
      <c r="W131" s="5"/>
      <c r="X131" s="5"/>
      <c r="Y131" s="5"/>
      <c r="Z131" s="5"/>
      <c r="AA131" s="5"/>
      <c r="AB131" s="11"/>
    </row>
    <row r="132" spans="1:28" ht="12.75">
      <c r="A132" s="11"/>
      <c r="B132" s="5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P132" s="11"/>
      <c r="S132" s="5"/>
      <c r="T132" s="4"/>
      <c r="U132" s="5"/>
      <c r="V132" s="5"/>
      <c r="W132" s="5"/>
      <c r="X132" s="5"/>
      <c r="Y132" s="5"/>
      <c r="Z132" s="5"/>
      <c r="AA132" s="5"/>
      <c r="AB132" s="11"/>
    </row>
    <row r="133" spans="1:20" ht="12.75">
      <c r="A133" s="5"/>
      <c r="B133" s="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3"/>
      <c r="O133" s="11"/>
      <c r="P133" s="13"/>
      <c r="Q133" s="13"/>
      <c r="R133" s="11"/>
      <c r="S133" s="5"/>
      <c r="T133" s="4"/>
    </row>
    <row r="134" spans="1:20" ht="12.75">
      <c r="A134" s="5"/>
      <c r="B134" s="5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1"/>
      <c r="O134" s="11"/>
      <c r="P134" s="11"/>
      <c r="Q134" s="11"/>
      <c r="R134" s="11"/>
      <c r="S134" s="5"/>
      <c r="T134" s="14"/>
    </row>
    <row r="135" spans="1:20" ht="12.75">
      <c r="A135" s="5"/>
      <c r="B135" s="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Q135" s="15"/>
      <c r="S135" s="5"/>
      <c r="T135" s="15"/>
    </row>
    <row r="136" spans="1:20" ht="12.75">
      <c r="A136" s="5"/>
      <c r="B136" s="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O136" s="11"/>
      <c r="P136" s="11"/>
      <c r="Q136" s="11"/>
      <c r="S136" s="5"/>
      <c r="T136" s="15"/>
    </row>
    <row r="137" spans="1:28" ht="12.75">
      <c r="A137" s="15"/>
      <c r="B137" s="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1"/>
      <c r="O137" s="11"/>
      <c r="P137" s="13"/>
      <c r="Q137" s="15"/>
      <c r="R137" s="11"/>
      <c r="S137" s="5"/>
      <c r="T137" s="15"/>
      <c r="U137" s="5"/>
      <c r="V137" s="5"/>
      <c r="W137" s="5"/>
      <c r="X137" s="5"/>
      <c r="Y137" s="5"/>
      <c r="Z137" s="5"/>
      <c r="AB137" s="4"/>
    </row>
    <row r="139" spans="1:13" ht="12.75">
      <c r="A139" s="6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28" ht="12.75">
      <c r="A140" s="13"/>
      <c r="B140" s="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3"/>
      <c r="P140" s="11"/>
      <c r="Q140" s="11"/>
      <c r="R140" s="11"/>
      <c r="S140" s="5"/>
      <c r="T140" s="4"/>
      <c r="U140" s="5"/>
      <c r="V140" s="5"/>
      <c r="W140" s="5"/>
      <c r="X140" s="5"/>
      <c r="Y140" s="5"/>
      <c r="Z140" s="5"/>
      <c r="AA140" s="5"/>
      <c r="AB140" s="11"/>
    </row>
    <row r="141" spans="1:20" ht="12.75">
      <c r="A141" s="11"/>
      <c r="B141" s="5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P141" s="11"/>
      <c r="Q141" s="11"/>
      <c r="S141" s="5"/>
      <c r="T141" s="4"/>
    </row>
    <row r="142" spans="1:20" ht="12.75">
      <c r="A142" s="5"/>
      <c r="B142" s="5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O142" s="11"/>
      <c r="S142" s="5"/>
      <c r="T142" s="4"/>
    </row>
    <row r="143" spans="1:2" ht="12.75">
      <c r="A143" s="5"/>
      <c r="B143" s="5"/>
    </row>
    <row r="144" spans="1:13" ht="12.75">
      <c r="A144" s="6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28" ht="12.75">
      <c r="A145" s="13"/>
      <c r="B145" s="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P145" s="11"/>
      <c r="Q145" s="11"/>
      <c r="S145" s="5"/>
      <c r="T145" s="4"/>
      <c r="U145" s="5"/>
      <c r="V145" s="5"/>
      <c r="W145" s="5"/>
      <c r="X145" s="5"/>
      <c r="Y145" s="5"/>
      <c r="Z145" s="5"/>
      <c r="AB145" s="4"/>
    </row>
    <row r="146" spans="1:28" ht="12.75">
      <c r="A146" s="5"/>
      <c r="B146" s="5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5"/>
      <c r="T146" s="4"/>
      <c r="U146" s="5"/>
      <c r="V146" s="5"/>
      <c r="W146" s="5"/>
      <c r="X146" s="5"/>
      <c r="Y146" s="5"/>
      <c r="Z146" s="5"/>
      <c r="AB146" s="4"/>
    </row>
    <row r="147" spans="1:28" ht="12.75">
      <c r="A147" s="11"/>
      <c r="B147" s="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5"/>
      <c r="T147" s="4"/>
      <c r="U147" s="5"/>
      <c r="V147" s="5"/>
      <c r="W147" s="5"/>
      <c r="X147" s="5"/>
      <c r="Y147" s="5"/>
      <c r="Z147" s="5"/>
      <c r="AB147" s="4"/>
    </row>
    <row r="148" spans="1:28" ht="12.75">
      <c r="A148" s="5"/>
      <c r="B148" s="5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1"/>
      <c r="S148" s="5"/>
      <c r="T148" s="13"/>
      <c r="U148" s="5"/>
      <c r="V148" s="5"/>
      <c r="W148" s="5"/>
      <c r="X148" s="5"/>
      <c r="Y148" s="5"/>
      <c r="Z148" s="5"/>
      <c r="AB148" s="4"/>
    </row>
    <row r="149" spans="1:20" ht="12.75">
      <c r="A149" s="5"/>
      <c r="B149" s="5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1"/>
      <c r="O149" s="11"/>
      <c r="P149" s="11"/>
      <c r="Q149" s="11"/>
      <c r="R149" s="11"/>
      <c r="S149" s="5"/>
      <c r="T149" s="13"/>
    </row>
    <row r="150" spans="1:2" ht="12.75">
      <c r="A150" s="5"/>
      <c r="B150" s="5"/>
    </row>
    <row r="151" spans="1:13" ht="12.75">
      <c r="A151" s="6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28" ht="12.75">
      <c r="A152" s="11"/>
      <c r="B152" s="5"/>
      <c r="N152" s="11"/>
      <c r="O152" s="11"/>
      <c r="P152" s="11"/>
      <c r="Q152" s="11"/>
      <c r="S152" s="5"/>
      <c r="T152" s="5"/>
      <c r="U152" s="5"/>
      <c r="V152" s="5"/>
      <c r="W152" s="5"/>
      <c r="X152" s="5"/>
      <c r="Y152" s="5"/>
      <c r="Z152" s="5"/>
      <c r="AB152" s="4"/>
    </row>
    <row r="153" spans="1:28" ht="12.75">
      <c r="A153" s="5"/>
      <c r="B153" s="5"/>
      <c r="N153" s="11"/>
      <c r="O153" s="11"/>
      <c r="P153" s="11"/>
      <c r="Q153" s="11"/>
      <c r="S153" s="5"/>
      <c r="T153" s="5"/>
      <c r="U153" s="5"/>
      <c r="V153" s="5"/>
      <c r="W153" s="5"/>
      <c r="X153" s="5"/>
      <c r="Y153" s="5"/>
      <c r="Z153" s="5"/>
      <c r="AB153" s="4"/>
    </row>
    <row r="154" spans="1:28" ht="12.75">
      <c r="A154" s="5"/>
      <c r="B154" s="5"/>
      <c r="N154" s="11"/>
      <c r="O154" s="11"/>
      <c r="P154" s="11"/>
      <c r="Q154" s="11"/>
      <c r="S154" s="5"/>
      <c r="T154" s="5"/>
      <c r="U154" s="5"/>
      <c r="V154" s="5"/>
      <c r="W154" s="5"/>
      <c r="X154" s="5"/>
      <c r="Y154" s="5"/>
      <c r="Z154" s="5"/>
      <c r="AB154" s="4"/>
    </row>
    <row r="155" spans="1:28" ht="12.75">
      <c r="A155" s="5"/>
      <c r="B155" s="5"/>
      <c r="S155" s="5"/>
      <c r="T155" s="5"/>
      <c r="U155" s="5"/>
      <c r="V155" s="5"/>
      <c r="W155" s="5"/>
      <c r="X155" s="5"/>
      <c r="Y155" s="5"/>
      <c r="Z155" s="5"/>
      <c r="AB155" s="4"/>
    </row>
  </sheetData>
  <sheetProtection/>
  <mergeCells count="1">
    <mergeCell ref="U2:W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1"/>
  <sheetViews>
    <sheetView zoomScalePageLayoutView="0" workbookViewId="0" topLeftCell="A72">
      <selection activeCell="A91" sqref="A91"/>
    </sheetView>
  </sheetViews>
  <sheetFormatPr defaultColWidth="9.140625" defaultRowHeight="12.75"/>
  <cols>
    <col min="1" max="1" width="36.57421875" style="0" customWidth="1"/>
    <col min="2" max="2" width="8.7109375" style="0" customWidth="1"/>
    <col min="3" max="3" width="11.00390625" style="0" customWidth="1"/>
    <col min="4" max="4" width="14.57421875" style="5" customWidth="1"/>
    <col min="5" max="5" width="15.28125" style="5" customWidth="1"/>
    <col min="6" max="6" width="12.00390625" style="0" customWidth="1"/>
    <col min="7" max="7" width="11.140625" style="0" customWidth="1"/>
    <col min="8" max="8" width="12.7109375" style="0" customWidth="1"/>
    <col min="9" max="9" width="10.00390625" style="0" customWidth="1"/>
    <col min="10" max="10" width="11.8515625" style="0" customWidth="1"/>
    <col min="11" max="11" width="11.28125" style="0" customWidth="1"/>
    <col min="12" max="12" width="6.7109375" style="0" customWidth="1"/>
    <col min="13" max="13" width="14.57421875" style="0" customWidth="1"/>
    <col min="20" max="20" width="19.8515625" style="0" customWidth="1"/>
  </cols>
  <sheetData>
    <row r="2" spans="1:23" ht="12.75">
      <c r="A2" s="4"/>
      <c r="B2" s="4" t="s">
        <v>16</v>
      </c>
      <c r="C2" s="7"/>
      <c r="D2" s="4" t="s">
        <v>17</v>
      </c>
      <c r="E2" s="11"/>
      <c r="F2" s="8"/>
      <c r="G2" s="9" t="s">
        <v>18</v>
      </c>
      <c r="M2" s="9"/>
      <c r="O2" s="3"/>
      <c r="P2" s="9"/>
      <c r="Q2" s="11"/>
      <c r="R2" s="11"/>
      <c r="S2" s="5"/>
      <c r="T2" s="3"/>
      <c r="U2" s="9"/>
      <c r="V2" s="9"/>
      <c r="W2" s="3"/>
    </row>
    <row r="3" spans="2:16" ht="12.75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"/>
      <c r="O3" s="3"/>
      <c r="P3" s="9"/>
    </row>
    <row r="4" spans="2:16" ht="12.75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"/>
      <c r="O4" s="3"/>
      <c r="P4" s="9"/>
    </row>
    <row r="6" spans="1:13" ht="12.75">
      <c r="A6" s="1" t="s">
        <v>14</v>
      </c>
      <c r="B6" s="1"/>
      <c r="C6" s="6" t="s">
        <v>82</v>
      </c>
      <c r="D6" s="6" t="s">
        <v>129</v>
      </c>
      <c r="E6" s="6" t="s">
        <v>193</v>
      </c>
      <c r="F6" s="17" t="s">
        <v>83</v>
      </c>
      <c r="G6" s="17" t="s">
        <v>194</v>
      </c>
      <c r="H6" s="17" t="s">
        <v>195</v>
      </c>
      <c r="I6" s="17" t="s">
        <v>196</v>
      </c>
      <c r="J6" s="6" t="s">
        <v>197</v>
      </c>
      <c r="K6" s="6" t="s">
        <v>248</v>
      </c>
      <c r="L6" s="6"/>
      <c r="M6" s="6" t="s">
        <v>59</v>
      </c>
    </row>
    <row r="7" spans="1:13" ht="12.75">
      <c r="A7" s="1"/>
      <c r="B7" s="1"/>
      <c r="C7" s="6"/>
      <c r="D7" s="6"/>
      <c r="E7" s="6"/>
      <c r="F7" s="17">
        <v>41392</v>
      </c>
      <c r="G7" s="17">
        <v>41406</v>
      </c>
      <c r="H7" s="17">
        <v>41476</v>
      </c>
      <c r="I7" s="17">
        <v>41497</v>
      </c>
      <c r="J7" s="17">
        <v>41525</v>
      </c>
      <c r="K7" s="17">
        <v>41560</v>
      </c>
      <c r="L7" s="5"/>
      <c r="M7" s="5"/>
    </row>
    <row r="8" spans="1:13" ht="12.75">
      <c r="A8" s="6" t="s">
        <v>1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22" ht="12.75">
      <c r="A9" s="13" t="s">
        <v>251</v>
      </c>
      <c r="C9" s="16"/>
      <c r="D9" s="16"/>
      <c r="E9" s="16"/>
      <c r="F9" s="16"/>
      <c r="G9" s="16"/>
      <c r="H9" s="16"/>
      <c r="I9" s="16"/>
      <c r="J9" s="16"/>
      <c r="K9">
        <v>1</v>
      </c>
      <c r="M9">
        <f>SUM(F9:K9)</f>
        <v>1</v>
      </c>
      <c r="O9" s="5"/>
      <c r="R9" s="5"/>
      <c r="S9" s="5"/>
      <c r="T9" s="5"/>
      <c r="U9" s="5"/>
      <c r="V9" s="5"/>
    </row>
    <row r="10" spans="1:22" ht="12.75">
      <c r="A10" s="13" t="s">
        <v>148</v>
      </c>
      <c r="C10" s="16"/>
      <c r="D10" s="16"/>
      <c r="E10">
        <v>0</v>
      </c>
      <c r="F10" s="16"/>
      <c r="G10" s="16"/>
      <c r="H10" s="16"/>
      <c r="I10" s="16"/>
      <c r="J10" s="16"/>
      <c r="K10" s="16"/>
      <c r="L10" s="5"/>
      <c r="M10" s="5">
        <f>E10+SUM(F10:K10)</f>
        <v>0</v>
      </c>
      <c r="N10" s="5"/>
      <c r="O10" s="5"/>
      <c r="R10" s="5"/>
      <c r="S10" s="5"/>
      <c r="T10" s="5"/>
      <c r="U10" s="5"/>
      <c r="V10" s="5"/>
    </row>
    <row r="11" spans="1:22" ht="12.75">
      <c r="A11" s="13" t="s">
        <v>43</v>
      </c>
      <c r="B11" s="5"/>
      <c r="C11" s="4">
        <v>8</v>
      </c>
      <c r="D11" s="14" t="s">
        <v>47</v>
      </c>
      <c r="E11" s="13" t="s">
        <v>47</v>
      </c>
      <c r="F11" s="16"/>
      <c r="G11" s="16"/>
      <c r="H11" s="16"/>
      <c r="I11" s="16"/>
      <c r="J11" s="16"/>
      <c r="K11" s="16"/>
      <c r="L11" s="11"/>
      <c r="M11" s="5">
        <f>8+SUM(F11:K11)</f>
        <v>8</v>
      </c>
      <c r="N11" s="5"/>
      <c r="O11" s="13"/>
      <c r="R11" s="5"/>
      <c r="S11" s="5"/>
      <c r="T11" s="5"/>
      <c r="U11" s="5"/>
      <c r="V11" s="5"/>
    </row>
    <row r="12" spans="1:22" ht="12.75">
      <c r="A12" s="13" t="s">
        <v>206</v>
      </c>
      <c r="C12" s="16"/>
      <c r="D12" s="16"/>
      <c r="E12" s="16"/>
      <c r="F12">
        <v>4</v>
      </c>
      <c r="G12">
        <v>2</v>
      </c>
      <c r="H12">
        <v>1</v>
      </c>
      <c r="I12">
        <v>3</v>
      </c>
      <c r="J12" s="16"/>
      <c r="K12">
        <v>4</v>
      </c>
      <c r="M12">
        <f>SUM(F12:K12)</f>
        <v>14</v>
      </c>
      <c r="O12" s="13"/>
      <c r="R12" s="5"/>
      <c r="S12" s="5"/>
      <c r="T12" s="5"/>
      <c r="U12" s="5"/>
      <c r="V12" s="5"/>
    </row>
    <row r="13" spans="1:22" ht="12.75">
      <c r="A13" s="13" t="s">
        <v>138</v>
      </c>
      <c r="C13" s="16"/>
      <c r="D13" s="5">
        <v>5</v>
      </c>
      <c r="E13" s="12">
        <v>30</v>
      </c>
      <c r="F13" s="13" t="s">
        <v>200</v>
      </c>
      <c r="G13" s="16"/>
      <c r="H13" s="16"/>
      <c r="I13" s="16"/>
      <c r="J13" s="16"/>
      <c r="K13" s="16"/>
      <c r="L13" s="16"/>
      <c r="M13" s="16"/>
      <c r="N13" s="13"/>
      <c r="O13" s="13"/>
      <c r="S13" s="5"/>
      <c r="T13" s="5"/>
      <c r="U13" s="5"/>
      <c r="V13" s="5"/>
    </row>
    <row r="14" spans="1:22" ht="12.75">
      <c r="A14" s="13" t="s">
        <v>37</v>
      </c>
      <c r="C14">
        <v>6</v>
      </c>
      <c r="D14">
        <v>10</v>
      </c>
      <c r="E14" s="12">
        <v>22</v>
      </c>
      <c r="F14" s="11">
        <v>3</v>
      </c>
      <c r="G14" s="13">
        <v>2</v>
      </c>
      <c r="H14" s="16"/>
      <c r="I14" s="16"/>
      <c r="J14" s="11">
        <v>3</v>
      </c>
      <c r="K14" s="16"/>
      <c r="L14" s="5"/>
      <c r="M14" s="12">
        <f>E14+SUM(F14:K14)</f>
        <v>30</v>
      </c>
      <c r="N14" s="13" t="s">
        <v>252</v>
      </c>
      <c r="O14" s="5"/>
      <c r="R14" s="5"/>
      <c r="S14" s="5"/>
      <c r="T14" s="5"/>
      <c r="U14" s="5"/>
      <c r="V14" s="5"/>
    </row>
    <row r="15" spans="1:18" ht="12.75">
      <c r="A15" s="4" t="s">
        <v>19</v>
      </c>
      <c r="C15" s="18">
        <v>24</v>
      </c>
      <c r="D15" s="18" t="s">
        <v>52</v>
      </c>
      <c r="E15" s="18" t="s">
        <v>52</v>
      </c>
      <c r="F15" s="16"/>
      <c r="G15" s="16"/>
      <c r="H15" s="16"/>
      <c r="I15" s="16"/>
      <c r="J15" s="16"/>
      <c r="K15" s="16"/>
      <c r="L15" s="11"/>
      <c r="M15" s="12">
        <f>24+SUM(F15:K15)</f>
        <v>24</v>
      </c>
      <c r="N15" s="13" t="s">
        <v>252</v>
      </c>
      <c r="O15" s="13"/>
      <c r="R15" s="5"/>
    </row>
    <row r="16" spans="1:15" ht="12.75">
      <c r="A16" s="13" t="s">
        <v>225</v>
      </c>
      <c r="C16" s="16"/>
      <c r="D16" s="16"/>
      <c r="E16" s="16"/>
      <c r="F16" s="16"/>
      <c r="G16" s="13">
        <v>0</v>
      </c>
      <c r="H16" s="16"/>
      <c r="I16" s="16"/>
      <c r="J16" s="16"/>
      <c r="K16" s="16"/>
      <c r="M16">
        <f>SUM(F16:K16)</f>
        <v>0</v>
      </c>
      <c r="O16" s="13"/>
    </row>
    <row r="17" spans="1:15" ht="12.75">
      <c r="A17" s="13" t="s">
        <v>250</v>
      </c>
      <c r="C17" s="16"/>
      <c r="D17" s="16"/>
      <c r="E17" s="16"/>
      <c r="F17" s="16"/>
      <c r="G17" s="16"/>
      <c r="H17" s="16"/>
      <c r="I17" s="16"/>
      <c r="J17" s="16"/>
      <c r="K17">
        <v>4</v>
      </c>
      <c r="M17">
        <f>SUM(F17:K17)</f>
        <v>4</v>
      </c>
      <c r="O17" s="13"/>
    </row>
    <row r="18" spans="1:15" ht="12.75">
      <c r="A18" s="13" t="s">
        <v>38</v>
      </c>
      <c r="B18" s="5"/>
      <c r="C18" s="14" t="s">
        <v>58</v>
      </c>
      <c r="D18" s="14" t="s">
        <v>58</v>
      </c>
      <c r="E18" s="13" t="s">
        <v>58</v>
      </c>
      <c r="F18" s="16"/>
      <c r="G18" s="16"/>
      <c r="H18" s="16"/>
      <c r="I18" s="16"/>
      <c r="J18" s="16"/>
      <c r="K18" s="16"/>
      <c r="L18" s="11"/>
      <c r="M18" s="5">
        <f>6+SUM(F18:K18)</f>
        <v>6</v>
      </c>
      <c r="N18" s="5"/>
      <c r="O18" s="5"/>
    </row>
    <row r="19" spans="1:15" ht="12.75">
      <c r="A19" s="13" t="s">
        <v>116</v>
      </c>
      <c r="C19" s="16"/>
      <c r="D19">
        <v>4</v>
      </c>
      <c r="E19" s="13" t="s">
        <v>50</v>
      </c>
      <c r="F19" s="16"/>
      <c r="G19" s="16"/>
      <c r="H19" s="16"/>
      <c r="I19" s="16"/>
      <c r="J19" s="16"/>
      <c r="K19" s="16"/>
      <c r="L19" s="5"/>
      <c r="M19" s="5">
        <f>4+SUM(F19:K19)</f>
        <v>4</v>
      </c>
      <c r="N19" s="5"/>
      <c r="O19" s="5"/>
    </row>
    <row r="20" spans="1:15" ht="12.75">
      <c r="A20" s="13" t="s">
        <v>203</v>
      </c>
      <c r="C20" s="16"/>
      <c r="D20" s="16"/>
      <c r="E20" s="16"/>
      <c r="F20">
        <v>4</v>
      </c>
      <c r="G20">
        <v>0</v>
      </c>
      <c r="H20" s="16"/>
      <c r="I20">
        <v>0</v>
      </c>
      <c r="J20">
        <v>3</v>
      </c>
      <c r="K20" s="16"/>
      <c r="M20">
        <f>SUM(F20:K20)</f>
        <v>7</v>
      </c>
      <c r="O20" s="13"/>
    </row>
    <row r="21" spans="1:15" ht="12.75">
      <c r="A21" s="13" t="s">
        <v>91</v>
      </c>
      <c r="C21" s="16"/>
      <c r="D21">
        <v>5</v>
      </c>
      <c r="E21" s="13" t="s">
        <v>49</v>
      </c>
      <c r="F21" s="16"/>
      <c r="G21" s="16"/>
      <c r="H21" s="16"/>
      <c r="I21" s="16"/>
      <c r="J21" s="16"/>
      <c r="K21" s="16"/>
      <c r="L21" s="5"/>
      <c r="M21" s="5">
        <f>5+SUM(F21:K21)</f>
        <v>5</v>
      </c>
      <c r="N21" s="5"/>
      <c r="O21" s="13"/>
    </row>
    <row r="22" spans="1:15" ht="12.75">
      <c r="A22" s="13" t="s">
        <v>219</v>
      </c>
      <c r="C22" s="16"/>
      <c r="D22" s="16"/>
      <c r="E22" s="16"/>
      <c r="F22">
        <v>2</v>
      </c>
      <c r="G22">
        <v>0</v>
      </c>
      <c r="H22" s="16"/>
      <c r="I22">
        <v>0</v>
      </c>
      <c r="J22" s="16"/>
      <c r="K22" s="16"/>
      <c r="M22">
        <f>SUM(F22:K22)</f>
        <v>2</v>
      </c>
      <c r="O22" s="5"/>
    </row>
    <row r="23" spans="1:15" ht="12.75">
      <c r="A23" s="13" t="s">
        <v>29</v>
      </c>
      <c r="B23" s="5"/>
      <c r="C23" s="21">
        <v>33</v>
      </c>
      <c r="D23" s="19" t="s">
        <v>130</v>
      </c>
      <c r="E23" s="19" t="s">
        <v>130</v>
      </c>
      <c r="F23" s="16"/>
      <c r="G23" s="16"/>
      <c r="H23" s="16"/>
      <c r="I23" s="16"/>
      <c r="J23" s="16"/>
      <c r="K23" s="16"/>
      <c r="L23" s="15"/>
      <c r="M23" s="12">
        <f>33+SUM(F23:K23)</f>
        <v>33</v>
      </c>
      <c r="N23" s="13" t="s">
        <v>252</v>
      </c>
      <c r="O23" s="5"/>
    </row>
    <row r="24" spans="1:15" ht="12.75">
      <c r="A24" s="13" t="s">
        <v>60</v>
      </c>
      <c r="C24">
        <v>4</v>
      </c>
      <c r="D24" s="14" t="s">
        <v>50</v>
      </c>
      <c r="E24" s="13" t="s">
        <v>50</v>
      </c>
      <c r="F24" s="16"/>
      <c r="G24" s="16"/>
      <c r="H24" s="16"/>
      <c r="I24" s="16"/>
      <c r="J24" s="16"/>
      <c r="K24" s="16"/>
      <c r="L24" s="5"/>
      <c r="M24" s="5">
        <f>4+SUM(F24:K24)</f>
        <v>4</v>
      </c>
      <c r="N24" s="5"/>
      <c r="O24" s="13"/>
    </row>
    <row r="25" spans="1:15" ht="12.75">
      <c r="A25" s="13" t="s">
        <v>170</v>
      </c>
      <c r="C25" s="16"/>
      <c r="D25" s="16"/>
      <c r="E25">
        <v>2</v>
      </c>
      <c r="F25" s="16"/>
      <c r="G25" s="16"/>
      <c r="H25" s="16"/>
      <c r="I25" s="16"/>
      <c r="J25" s="16"/>
      <c r="K25" s="16"/>
      <c r="L25" s="5"/>
      <c r="M25" s="5">
        <f>E25+SUM(F25:K25)</f>
        <v>2</v>
      </c>
      <c r="N25" s="5"/>
      <c r="O25" s="5"/>
    </row>
    <row r="26" spans="1:15" ht="12.75">
      <c r="A26" s="13" t="s">
        <v>213</v>
      </c>
      <c r="C26" s="16"/>
      <c r="D26" s="16"/>
      <c r="E26" s="16"/>
      <c r="F26">
        <v>3</v>
      </c>
      <c r="G26">
        <v>0</v>
      </c>
      <c r="H26">
        <v>5</v>
      </c>
      <c r="I26">
        <v>1</v>
      </c>
      <c r="J26">
        <v>5</v>
      </c>
      <c r="K26">
        <v>0</v>
      </c>
      <c r="M26">
        <f>SUM(F26:K26)</f>
        <v>14</v>
      </c>
      <c r="O26" s="5"/>
    </row>
    <row r="27" spans="1:15" ht="12.75">
      <c r="A27" s="13" t="s">
        <v>232</v>
      </c>
      <c r="C27" s="16"/>
      <c r="D27" s="16"/>
      <c r="E27" s="16"/>
      <c r="F27" s="16"/>
      <c r="G27" s="16"/>
      <c r="H27">
        <v>2</v>
      </c>
      <c r="I27">
        <v>2</v>
      </c>
      <c r="J27">
        <v>5</v>
      </c>
      <c r="K27" s="16"/>
      <c r="M27">
        <f>SUM(F27:K27)</f>
        <v>9</v>
      </c>
      <c r="O27" s="13"/>
    </row>
    <row r="28" spans="1:15" ht="12.75">
      <c r="A28" s="13" t="s">
        <v>166</v>
      </c>
      <c r="C28" s="16"/>
      <c r="D28" s="16"/>
      <c r="E28">
        <v>11</v>
      </c>
      <c r="F28" s="16"/>
      <c r="G28" s="16"/>
      <c r="H28" s="16"/>
      <c r="I28" s="16"/>
      <c r="J28" s="16"/>
      <c r="K28" s="16"/>
      <c r="L28" s="5"/>
      <c r="M28" s="5">
        <f>E28+SUM(F28:K28)</f>
        <v>11</v>
      </c>
      <c r="N28" s="5"/>
      <c r="O28" s="13"/>
    </row>
    <row r="29" spans="1:15" ht="12.75">
      <c r="A29" s="13" t="s">
        <v>217</v>
      </c>
      <c r="C29" s="16"/>
      <c r="D29" s="16"/>
      <c r="E29" s="16"/>
      <c r="F29">
        <v>4</v>
      </c>
      <c r="G29">
        <v>4</v>
      </c>
      <c r="H29" s="16"/>
      <c r="I29">
        <v>4</v>
      </c>
      <c r="J29">
        <v>4</v>
      </c>
      <c r="K29">
        <v>2</v>
      </c>
      <c r="M29" s="12">
        <f>SUM(F29:K29)</f>
        <v>18</v>
      </c>
      <c r="N29" s="13" t="s">
        <v>252</v>
      </c>
      <c r="O29" s="5"/>
    </row>
    <row r="30" spans="1:15" ht="12.75">
      <c r="A30" s="13" t="s">
        <v>171</v>
      </c>
      <c r="C30" s="16"/>
      <c r="D30" s="16"/>
      <c r="E30">
        <v>1</v>
      </c>
      <c r="F30" s="16"/>
      <c r="G30" s="16"/>
      <c r="H30" s="16"/>
      <c r="I30" s="16"/>
      <c r="J30" s="16"/>
      <c r="K30" s="16"/>
      <c r="L30" s="5"/>
      <c r="M30" s="5">
        <f>E30+SUM(F30:K30)</f>
        <v>1</v>
      </c>
      <c r="N30" s="5"/>
      <c r="O30" s="5"/>
    </row>
    <row r="31" spans="1:15" ht="12.75">
      <c r="A31" s="13" t="s">
        <v>145</v>
      </c>
      <c r="C31" s="16"/>
      <c r="D31" s="16"/>
      <c r="E31">
        <v>1</v>
      </c>
      <c r="F31" s="16"/>
      <c r="G31" s="16"/>
      <c r="H31" s="16"/>
      <c r="I31" s="16"/>
      <c r="J31" s="16"/>
      <c r="K31" s="16"/>
      <c r="L31" s="5"/>
      <c r="M31" s="5">
        <f>E31+SUM(F31:K31)</f>
        <v>1</v>
      </c>
      <c r="N31" s="5"/>
      <c r="O31" s="13"/>
    </row>
    <row r="32" spans="1:15" ht="12.75">
      <c r="A32" s="13" t="s">
        <v>204</v>
      </c>
      <c r="C32" s="16"/>
      <c r="D32" s="16"/>
      <c r="E32" s="16"/>
      <c r="F32">
        <v>5</v>
      </c>
      <c r="G32">
        <v>4</v>
      </c>
      <c r="H32" s="16"/>
      <c r="I32" s="16"/>
      <c r="J32">
        <v>2</v>
      </c>
      <c r="K32" s="16"/>
      <c r="M32">
        <f>SUM(F32:K32)</f>
        <v>11</v>
      </c>
      <c r="O32" s="5"/>
    </row>
    <row r="33" spans="1:15" ht="12.75">
      <c r="A33" s="13" t="s">
        <v>168</v>
      </c>
      <c r="C33" s="16"/>
      <c r="D33" s="16"/>
      <c r="E33">
        <v>4</v>
      </c>
      <c r="F33" s="16"/>
      <c r="G33" s="16"/>
      <c r="H33" s="16"/>
      <c r="I33" s="16"/>
      <c r="J33" s="16"/>
      <c r="K33" s="16"/>
      <c r="L33" s="5"/>
      <c r="M33" s="5">
        <f>E33+SUM(F33:K33)</f>
        <v>4</v>
      </c>
      <c r="N33" s="5"/>
      <c r="O33" s="13"/>
    </row>
    <row r="34" spans="1:15" ht="12.75">
      <c r="A34" s="13" t="s">
        <v>209</v>
      </c>
      <c r="C34" s="16"/>
      <c r="D34" s="16"/>
      <c r="E34" s="16"/>
      <c r="F34">
        <v>4</v>
      </c>
      <c r="G34" s="16"/>
      <c r="H34">
        <v>2</v>
      </c>
      <c r="I34">
        <v>2</v>
      </c>
      <c r="J34" s="16"/>
      <c r="K34" s="16"/>
      <c r="M34">
        <f>SUM(F34:K34)</f>
        <v>8</v>
      </c>
      <c r="O34" s="5"/>
    </row>
    <row r="35" spans="1:15" ht="12.75">
      <c r="A35" s="13" t="s">
        <v>167</v>
      </c>
      <c r="C35" s="16"/>
      <c r="D35" s="16"/>
      <c r="E35">
        <v>4</v>
      </c>
      <c r="F35" s="16"/>
      <c r="G35" s="16"/>
      <c r="H35" s="16"/>
      <c r="I35" s="16"/>
      <c r="J35" s="16"/>
      <c r="K35" s="16"/>
      <c r="L35" s="5"/>
      <c r="M35" s="5">
        <f>E35+SUM(F35:K35)</f>
        <v>4</v>
      </c>
      <c r="N35" s="5"/>
      <c r="O35" s="13"/>
    </row>
    <row r="36" spans="1:15" ht="12.75">
      <c r="A36" s="13" t="s">
        <v>67</v>
      </c>
      <c r="C36" s="13">
        <v>2</v>
      </c>
      <c r="D36" s="13" t="s">
        <v>46</v>
      </c>
      <c r="E36" s="13" t="s">
        <v>46</v>
      </c>
      <c r="F36" s="16"/>
      <c r="G36" s="16"/>
      <c r="H36" s="16"/>
      <c r="I36" s="16"/>
      <c r="J36" s="16"/>
      <c r="K36" s="16"/>
      <c r="L36" s="5"/>
      <c r="M36" s="5">
        <f>2+SUM(F36:K36)</f>
        <v>2</v>
      </c>
      <c r="N36" s="5"/>
      <c r="O36" s="5"/>
    </row>
    <row r="37" spans="1:15" ht="12.75">
      <c r="A37" s="13" t="s">
        <v>158</v>
      </c>
      <c r="C37" s="16"/>
      <c r="D37" s="16"/>
      <c r="E37">
        <v>4</v>
      </c>
      <c r="F37" s="16"/>
      <c r="G37" s="16"/>
      <c r="H37" s="16"/>
      <c r="I37" s="16"/>
      <c r="J37" s="16"/>
      <c r="K37" s="16"/>
      <c r="L37" s="5"/>
      <c r="M37" s="5">
        <f>E37+SUM(F37:K37)</f>
        <v>4</v>
      </c>
      <c r="N37" s="5"/>
      <c r="O37" s="5"/>
    </row>
    <row r="38" spans="1:15" ht="12.75">
      <c r="A38" s="13" t="s">
        <v>103</v>
      </c>
      <c r="C38" s="16"/>
      <c r="D38" s="12">
        <v>15</v>
      </c>
      <c r="E38" s="12">
        <v>18</v>
      </c>
      <c r="F38" s="16"/>
      <c r="G38" s="16"/>
      <c r="H38" s="16"/>
      <c r="I38" s="16"/>
      <c r="J38" s="16"/>
      <c r="K38" s="16"/>
      <c r="L38" s="5"/>
      <c r="M38" s="12">
        <f>E38+SUM(F38:K38)</f>
        <v>18</v>
      </c>
      <c r="N38" s="13" t="s">
        <v>252</v>
      </c>
      <c r="O38" s="5"/>
    </row>
    <row r="39" spans="1:15" ht="12.75">
      <c r="A39" s="13" t="s">
        <v>157</v>
      </c>
      <c r="C39" s="16"/>
      <c r="D39" s="16"/>
      <c r="E39">
        <v>9</v>
      </c>
      <c r="F39" s="11">
        <v>5</v>
      </c>
      <c r="G39" s="11">
        <v>5</v>
      </c>
      <c r="H39" s="16"/>
      <c r="I39" s="13">
        <v>4</v>
      </c>
      <c r="J39" s="13">
        <v>4</v>
      </c>
      <c r="K39" s="13">
        <v>5</v>
      </c>
      <c r="L39" s="5"/>
      <c r="M39" s="12">
        <f>E39+SUM(F39:K39)</f>
        <v>32</v>
      </c>
      <c r="N39" s="13" t="s">
        <v>252</v>
      </c>
      <c r="O39" s="13"/>
    </row>
    <row r="40" spans="1:15" ht="12.75">
      <c r="A40" s="13" t="s">
        <v>187</v>
      </c>
      <c r="C40" s="16"/>
      <c r="D40" s="16"/>
      <c r="E40">
        <v>4</v>
      </c>
      <c r="F40" s="16"/>
      <c r="G40" s="16"/>
      <c r="H40" s="16"/>
      <c r="I40" s="16"/>
      <c r="J40" s="16"/>
      <c r="K40" s="16"/>
      <c r="L40" s="5"/>
      <c r="M40" s="5">
        <f>E40+SUM(F40:K40)</f>
        <v>4</v>
      </c>
      <c r="N40" s="5"/>
      <c r="O40" s="13"/>
    </row>
    <row r="41" spans="1:15" ht="12.75">
      <c r="A41" s="13" t="s">
        <v>212</v>
      </c>
      <c r="C41" s="16"/>
      <c r="D41" s="16"/>
      <c r="E41" s="16"/>
      <c r="F41">
        <v>0</v>
      </c>
      <c r="G41" s="16"/>
      <c r="H41" s="16"/>
      <c r="I41" s="16"/>
      <c r="J41" s="16"/>
      <c r="K41" s="16"/>
      <c r="M41">
        <f>SUM(F41:K41)</f>
        <v>0</v>
      </c>
      <c r="O41" s="5"/>
    </row>
    <row r="42" spans="1:15" ht="12.75">
      <c r="A42" s="13" t="s">
        <v>78</v>
      </c>
      <c r="C42" s="13">
        <v>1</v>
      </c>
      <c r="D42" s="13" t="s">
        <v>51</v>
      </c>
      <c r="E42" s="13">
        <v>6</v>
      </c>
      <c r="F42" s="11">
        <v>4</v>
      </c>
      <c r="G42" s="13">
        <v>0</v>
      </c>
      <c r="H42" s="16"/>
      <c r="I42" s="13">
        <v>2</v>
      </c>
      <c r="J42" s="13">
        <v>2</v>
      </c>
      <c r="K42" s="13">
        <v>2</v>
      </c>
      <c r="L42" s="5"/>
      <c r="M42" s="12">
        <f>E42+SUM(F42:K42)</f>
        <v>16</v>
      </c>
      <c r="N42" s="13" t="s">
        <v>252</v>
      </c>
      <c r="O42" s="5"/>
    </row>
    <row r="43" spans="1:15" ht="12.75">
      <c r="A43" s="13" t="s">
        <v>30</v>
      </c>
      <c r="B43" s="5"/>
      <c r="C43" s="18">
        <v>27</v>
      </c>
      <c r="D43" s="19">
        <v>30</v>
      </c>
      <c r="E43" s="19" t="s">
        <v>172</v>
      </c>
      <c r="F43" s="16"/>
      <c r="G43" s="16"/>
      <c r="H43" s="16"/>
      <c r="I43" s="16"/>
      <c r="J43" s="16"/>
      <c r="K43" s="16"/>
      <c r="L43" s="13"/>
      <c r="M43" s="12">
        <f>30+SUM(F43:K43)</f>
        <v>30</v>
      </c>
      <c r="N43" s="13" t="s">
        <v>252</v>
      </c>
      <c r="O43" s="13"/>
    </row>
    <row r="44" spans="1:15" ht="12.75">
      <c r="A44" s="13" t="s">
        <v>139</v>
      </c>
      <c r="C44" s="16"/>
      <c r="D44" s="16"/>
      <c r="E44">
        <v>3</v>
      </c>
      <c r="F44" s="16"/>
      <c r="G44" s="16"/>
      <c r="H44" s="16"/>
      <c r="I44" s="16"/>
      <c r="J44" s="16"/>
      <c r="K44" s="16"/>
      <c r="L44" s="5"/>
      <c r="M44" s="5">
        <f>E44+SUM(F44:K44)</f>
        <v>3</v>
      </c>
      <c r="N44" s="13"/>
      <c r="O44" s="5"/>
    </row>
    <row r="45" spans="1:15" ht="12.75">
      <c r="A45" s="13" t="s">
        <v>61</v>
      </c>
      <c r="C45">
        <v>9</v>
      </c>
      <c r="D45" s="13">
        <v>11</v>
      </c>
      <c r="E45" s="18">
        <v>21</v>
      </c>
      <c r="F45" s="13">
        <v>5</v>
      </c>
      <c r="G45" s="13">
        <v>5</v>
      </c>
      <c r="H45" s="16"/>
      <c r="I45" s="16"/>
      <c r="J45" s="16"/>
      <c r="K45" s="16"/>
      <c r="L45" s="5"/>
      <c r="M45" s="12">
        <f>E45+SUM(F45:K45)</f>
        <v>31</v>
      </c>
      <c r="N45" s="13" t="s">
        <v>252</v>
      </c>
      <c r="O45" s="5"/>
    </row>
    <row r="46" spans="1:15" ht="12.75">
      <c r="A46" s="13" t="s">
        <v>42</v>
      </c>
      <c r="B46" s="5"/>
      <c r="C46" s="15">
        <v>12</v>
      </c>
      <c r="D46" s="13" t="s">
        <v>131</v>
      </c>
      <c r="E46" s="13" t="s">
        <v>131</v>
      </c>
      <c r="F46" s="16"/>
      <c r="G46" s="16"/>
      <c r="H46" s="16"/>
      <c r="I46" s="16"/>
      <c r="J46" s="16"/>
      <c r="K46" s="16"/>
      <c r="L46" s="15"/>
      <c r="M46" s="5">
        <f>12+SUM(F46:K46)</f>
        <v>12</v>
      </c>
      <c r="N46" s="5"/>
      <c r="O46" s="13"/>
    </row>
    <row r="47" spans="1:15" ht="12.75">
      <c r="A47" s="13" t="s">
        <v>93</v>
      </c>
      <c r="C47" s="16"/>
      <c r="D47" s="12">
        <v>22</v>
      </c>
      <c r="E47" s="18" t="s">
        <v>54</v>
      </c>
      <c r="F47" s="13" t="s">
        <v>200</v>
      </c>
      <c r="G47" s="16"/>
      <c r="H47" s="16"/>
      <c r="I47" s="16"/>
      <c r="J47" s="16"/>
      <c r="K47" s="16"/>
      <c r="L47" s="16"/>
      <c r="M47" s="16"/>
      <c r="N47" s="13"/>
      <c r="O47" s="13"/>
    </row>
    <row r="48" spans="1:15" ht="12.75">
      <c r="A48" s="13" t="s">
        <v>164</v>
      </c>
      <c r="C48" s="16"/>
      <c r="D48" s="16"/>
      <c r="E48">
        <v>11</v>
      </c>
      <c r="F48" s="16"/>
      <c r="G48" s="16"/>
      <c r="H48" s="16"/>
      <c r="I48" s="16"/>
      <c r="J48" s="16"/>
      <c r="K48" s="16"/>
      <c r="L48" s="5"/>
      <c r="M48" s="5">
        <f>E48+SUM(F48:K48)</f>
        <v>11</v>
      </c>
      <c r="N48" s="5"/>
      <c r="O48" s="5"/>
    </row>
    <row r="49" spans="1:15" ht="12.75">
      <c r="A49" s="13" t="s">
        <v>189</v>
      </c>
      <c r="C49" s="16"/>
      <c r="D49" s="16"/>
      <c r="E49">
        <v>1</v>
      </c>
      <c r="F49" s="11">
        <v>5</v>
      </c>
      <c r="G49" s="11">
        <v>3</v>
      </c>
      <c r="H49" s="16"/>
      <c r="I49" s="16"/>
      <c r="J49" s="13">
        <v>4</v>
      </c>
      <c r="K49" s="13">
        <v>4</v>
      </c>
      <c r="L49" s="5"/>
      <c r="M49" s="12">
        <f>E49+SUM(F49:K49)</f>
        <v>17</v>
      </c>
      <c r="N49" s="13" t="s">
        <v>252</v>
      </c>
      <c r="O49" s="5"/>
    </row>
    <row r="50" spans="1:15" ht="12.75">
      <c r="A50" s="13" t="s">
        <v>77</v>
      </c>
      <c r="C50" s="13">
        <v>5</v>
      </c>
      <c r="D50" s="13" t="s">
        <v>49</v>
      </c>
      <c r="E50" s="13" t="s">
        <v>49</v>
      </c>
      <c r="F50" s="16"/>
      <c r="G50" s="16"/>
      <c r="H50" s="16"/>
      <c r="I50" s="16"/>
      <c r="J50" s="16"/>
      <c r="K50" s="16"/>
      <c r="L50" s="5"/>
      <c r="M50" s="5">
        <f>5+SUM(F50:K50)</f>
        <v>5</v>
      </c>
      <c r="N50" s="5"/>
      <c r="O50" s="5"/>
    </row>
    <row r="51" spans="1:15" ht="12.75">
      <c r="A51" s="13" t="s">
        <v>230</v>
      </c>
      <c r="C51" s="16"/>
      <c r="D51" s="16"/>
      <c r="E51" s="16"/>
      <c r="F51" s="16"/>
      <c r="G51" s="13">
        <v>1</v>
      </c>
      <c r="H51" s="16"/>
      <c r="I51" s="16"/>
      <c r="J51" s="16"/>
      <c r="K51" s="16"/>
      <c r="M51">
        <f>SUM(F51:K51)</f>
        <v>1</v>
      </c>
      <c r="O51" s="5"/>
    </row>
    <row r="52" spans="1:15" ht="12.75">
      <c r="A52" s="13" t="s">
        <v>231</v>
      </c>
      <c r="C52" s="16"/>
      <c r="D52" s="16"/>
      <c r="E52" s="16"/>
      <c r="F52" s="16"/>
      <c r="G52" s="13">
        <v>0</v>
      </c>
      <c r="H52" s="16"/>
      <c r="I52" s="16"/>
      <c r="J52" s="16"/>
      <c r="K52" s="16"/>
      <c r="M52">
        <f>SUM(F52:K52)</f>
        <v>0</v>
      </c>
      <c r="O52" s="5"/>
    </row>
    <row r="53" spans="1:15" ht="12.75">
      <c r="A53" s="13" t="s">
        <v>62</v>
      </c>
      <c r="C53">
        <v>11</v>
      </c>
      <c r="D53" s="19">
        <v>33</v>
      </c>
      <c r="E53" s="19">
        <v>33</v>
      </c>
      <c r="F53" s="16"/>
      <c r="G53" s="16"/>
      <c r="H53" s="16"/>
      <c r="I53" s="16"/>
      <c r="J53" s="16"/>
      <c r="K53" s="16"/>
      <c r="L53" s="5"/>
      <c r="M53" s="12">
        <f>E53+SUM(F53:K53)</f>
        <v>33</v>
      </c>
      <c r="N53" s="13" t="s">
        <v>252</v>
      </c>
      <c r="O53" s="5"/>
    </row>
    <row r="54" spans="1:15" ht="12.75">
      <c r="A54" s="13" t="s">
        <v>96</v>
      </c>
      <c r="C54" s="16"/>
      <c r="D54">
        <v>10</v>
      </c>
      <c r="E54" s="12">
        <v>19</v>
      </c>
      <c r="F54" s="16"/>
      <c r="G54" s="16"/>
      <c r="H54" s="16"/>
      <c r="I54" s="16"/>
      <c r="J54" s="16"/>
      <c r="K54" s="16"/>
      <c r="L54" s="5"/>
      <c r="M54" s="12">
        <f>E54+SUM(F54:K54)</f>
        <v>19</v>
      </c>
      <c r="N54" s="13" t="s">
        <v>252</v>
      </c>
      <c r="O54" s="5"/>
    </row>
    <row r="55" spans="1:15" ht="12.75">
      <c r="A55" s="13" t="s">
        <v>186</v>
      </c>
      <c r="C55" s="16"/>
      <c r="D55" s="16"/>
      <c r="E55">
        <v>5</v>
      </c>
      <c r="F55" s="16"/>
      <c r="G55" s="16"/>
      <c r="H55" s="16"/>
      <c r="I55" s="16"/>
      <c r="J55" s="16"/>
      <c r="K55" s="16"/>
      <c r="L55" s="5"/>
      <c r="M55" s="5">
        <f>E55+SUM(F55:K55)</f>
        <v>5</v>
      </c>
      <c r="N55" s="5"/>
      <c r="O55" s="13"/>
    </row>
    <row r="56" spans="1:15" ht="12.75">
      <c r="A56" s="13" t="s">
        <v>236</v>
      </c>
      <c r="C56" s="16"/>
      <c r="D56" s="16"/>
      <c r="E56" s="16"/>
      <c r="F56" s="16"/>
      <c r="G56" s="16"/>
      <c r="H56" s="16"/>
      <c r="I56" s="16"/>
      <c r="J56">
        <v>2</v>
      </c>
      <c r="K56">
        <v>2</v>
      </c>
      <c r="M56">
        <f>SUM(F56:K56)</f>
        <v>4</v>
      </c>
      <c r="O56" s="5"/>
    </row>
    <row r="57" spans="1:15" ht="12.75">
      <c r="A57" s="13" t="s">
        <v>110</v>
      </c>
      <c r="C57" s="16"/>
      <c r="D57">
        <v>4</v>
      </c>
      <c r="E57" s="13" t="s">
        <v>50</v>
      </c>
      <c r="F57" s="16"/>
      <c r="G57" s="16"/>
      <c r="H57" s="16"/>
      <c r="I57" s="16"/>
      <c r="J57" s="16"/>
      <c r="K57" s="16"/>
      <c r="L57" s="5"/>
      <c r="M57" s="5">
        <f>4+SUM(F57:K57)</f>
        <v>4</v>
      </c>
      <c r="N57" s="5"/>
      <c r="O57" s="5"/>
    </row>
    <row r="58" spans="1:15" ht="12.75">
      <c r="A58" s="13" t="s">
        <v>211</v>
      </c>
      <c r="C58" s="16"/>
      <c r="D58" s="16"/>
      <c r="E58" s="16"/>
      <c r="F58">
        <v>4</v>
      </c>
      <c r="G58">
        <v>0</v>
      </c>
      <c r="H58" s="16"/>
      <c r="I58">
        <v>2</v>
      </c>
      <c r="J58">
        <v>2</v>
      </c>
      <c r="K58" s="16"/>
      <c r="M58">
        <f>SUM(F58:K58)</f>
        <v>8</v>
      </c>
      <c r="O58" s="5"/>
    </row>
    <row r="59" spans="1:15" ht="12.75">
      <c r="A59" s="13" t="s">
        <v>140</v>
      </c>
      <c r="C59" s="16"/>
      <c r="D59" s="16"/>
      <c r="E59">
        <v>7</v>
      </c>
      <c r="F59" s="16"/>
      <c r="G59" s="16"/>
      <c r="H59" s="16"/>
      <c r="I59" s="16"/>
      <c r="J59" s="16"/>
      <c r="K59" s="16"/>
      <c r="L59" s="5"/>
      <c r="M59" s="5">
        <f>E59+SUM(F59:K59)</f>
        <v>7</v>
      </c>
      <c r="N59" s="5"/>
      <c r="O59" s="5"/>
    </row>
    <row r="60" spans="1:15" ht="12.75">
      <c r="A60" s="13" t="s">
        <v>190</v>
      </c>
      <c r="C60" s="16"/>
      <c r="D60" s="16"/>
      <c r="E60">
        <v>4</v>
      </c>
      <c r="F60" s="16"/>
      <c r="G60" s="16"/>
      <c r="H60" s="16"/>
      <c r="I60" s="16"/>
      <c r="J60" s="16"/>
      <c r="K60" s="16"/>
      <c r="L60" s="5"/>
      <c r="M60" s="5">
        <f>E60+SUM(F60:K60)</f>
        <v>4</v>
      </c>
      <c r="N60" s="5"/>
      <c r="O60" s="5"/>
    </row>
    <row r="61" spans="1:15" ht="12.75">
      <c r="A61" s="13" t="s">
        <v>92</v>
      </c>
      <c r="C61" s="16"/>
      <c r="D61">
        <v>7</v>
      </c>
      <c r="E61" s="13">
        <v>9</v>
      </c>
      <c r="F61" s="16"/>
      <c r="G61" s="16"/>
      <c r="H61" s="16"/>
      <c r="I61" s="16"/>
      <c r="J61" s="16"/>
      <c r="K61" s="16"/>
      <c r="L61" s="5"/>
      <c r="M61" s="5">
        <f>E61+SUM(F61:K61)</f>
        <v>9</v>
      </c>
      <c r="N61" s="5"/>
      <c r="O61" s="5"/>
    </row>
    <row r="62" spans="1:14" ht="12.75">
      <c r="A62" s="13" t="s">
        <v>31</v>
      </c>
      <c r="B62" s="5"/>
      <c r="C62" s="20">
        <v>22</v>
      </c>
      <c r="D62" s="18" t="s">
        <v>54</v>
      </c>
      <c r="E62" s="18" t="s">
        <v>54</v>
      </c>
      <c r="F62" s="16"/>
      <c r="G62" s="16"/>
      <c r="H62" s="16"/>
      <c r="I62" s="16"/>
      <c r="J62" s="16"/>
      <c r="K62" s="16"/>
      <c r="L62" s="11"/>
      <c r="M62" s="12">
        <f>22+SUM(F62:K62)</f>
        <v>22</v>
      </c>
      <c r="N62" s="13" t="s">
        <v>252</v>
      </c>
    </row>
    <row r="63" spans="1:14" ht="12.75">
      <c r="A63" s="13" t="s">
        <v>95</v>
      </c>
      <c r="C63" s="16"/>
      <c r="D63" s="12">
        <v>18</v>
      </c>
      <c r="E63" s="12">
        <v>23</v>
      </c>
      <c r="F63" s="16"/>
      <c r="G63" s="16"/>
      <c r="H63" s="16"/>
      <c r="I63" s="16"/>
      <c r="J63" s="16"/>
      <c r="K63" s="16"/>
      <c r="L63" s="5"/>
      <c r="M63" s="12">
        <f>E63+SUM(F63:K63)</f>
        <v>23</v>
      </c>
      <c r="N63" s="13" t="s">
        <v>252</v>
      </c>
    </row>
    <row r="64" spans="1:13" ht="12.75">
      <c r="A64" s="13" t="s">
        <v>216</v>
      </c>
      <c r="C64" s="16"/>
      <c r="D64" s="16"/>
      <c r="E64" s="16"/>
      <c r="F64">
        <v>4</v>
      </c>
      <c r="G64" s="16"/>
      <c r="H64" s="16"/>
      <c r="I64" s="16"/>
      <c r="J64" s="16"/>
      <c r="K64" s="16"/>
      <c r="M64">
        <f>SUM(F64:K64)</f>
        <v>4</v>
      </c>
    </row>
    <row r="65" spans="1:14" ht="12.75">
      <c r="A65" s="13" t="s">
        <v>64</v>
      </c>
      <c r="C65">
        <v>3</v>
      </c>
      <c r="D65" s="13" t="s">
        <v>45</v>
      </c>
      <c r="E65" s="15" t="s">
        <v>45</v>
      </c>
      <c r="F65" s="16"/>
      <c r="G65" s="16"/>
      <c r="H65" s="16"/>
      <c r="I65" s="16"/>
      <c r="J65" s="16"/>
      <c r="K65" s="16"/>
      <c r="L65" s="5"/>
      <c r="M65" s="5">
        <f>3+SUM(F65:K65)</f>
        <v>3</v>
      </c>
      <c r="N65" s="5"/>
    </row>
    <row r="66" spans="1:14" ht="12.75">
      <c r="A66" s="13" t="s">
        <v>165</v>
      </c>
      <c r="C66" s="16"/>
      <c r="D66" s="16"/>
      <c r="E66">
        <v>8</v>
      </c>
      <c r="F66" s="16"/>
      <c r="G66" s="16"/>
      <c r="H66" s="16"/>
      <c r="I66" s="16"/>
      <c r="J66" s="16"/>
      <c r="K66" s="16"/>
      <c r="L66" s="5"/>
      <c r="M66" s="5">
        <f>E66+SUM(F66:K66)</f>
        <v>8</v>
      </c>
      <c r="N66" s="5"/>
    </row>
    <row r="67" spans="1:13" ht="12.75">
      <c r="A67" s="13" t="s">
        <v>210</v>
      </c>
      <c r="C67" s="16"/>
      <c r="D67" s="16"/>
      <c r="E67" s="16"/>
      <c r="F67">
        <v>4</v>
      </c>
      <c r="G67">
        <v>0</v>
      </c>
      <c r="H67" s="16"/>
      <c r="I67">
        <v>1</v>
      </c>
      <c r="J67" s="16"/>
      <c r="K67" s="16"/>
      <c r="M67">
        <f>SUM(F67:K67)</f>
        <v>5</v>
      </c>
    </row>
    <row r="68" spans="1:14" ht="12.75">
      <c r="A68" s="13" t="s">
        <v>108</v>
      </c>
      <c r="C68" s="16"/>
      <c r="D68">
        <v>4</v>
      </c>
      <c r="E68" s="13" t="s">
        <v>50</v>
      </c>
      <c r="F68" s="16"/>
      <c r="G68" s="16"/>
      <c r="H68" s="16"/>
      <c r="I68" s="16"/>
      <c r="J68" s="16"/>
      <c r="K68" s="16"/>
      <c r="L68" s="5"/>
      <c r="M68" s="5">
        <f>4+SUM(F68:K68)</f>
        <v>4</v>
      </c>
      <c r="N68" s="5"/>
    </row>
    <row r="69" spans="1:14" ht="12.75">
      <c r="A69" s="13" t="s">
        <v>142</v>
      </c>
      <c r="C69" s="16"/>
      <c r="D69" s="16"/>
      <c r="E69">
        <v>3</v>
      </c>
      <c r="F69" s="5">
        <v>3</v>
      </c>
      <c r="G69" s="16"/>
      <c r="H69" s="16"/>
      <c r="I69" s="16"/>
      <c r="J69" s="16"/>
      <c r="K69" s="16"/>
      <c r="L69" s="5"/>
      <c r="M69" s="5">
        <f>E69+SUM(F69:K69)</f>
        <v>6</v>
      </c>
      <c r="N69" s="5"/>
    </row>
    <row r="70" spans="1:13" ht="12.75">
      <c r="A70" s="13" t="s">
        <v>246</v>
      </c>
      <c r="C70" s="16"/>
      <c r="D70" s="16"/>
      <c r="E70" s="16"/>
      <c r="F70" s="16"/>
      <c r="G70" s="16"/>
      <c r="H70">
        <v>1</v>
      </c>
      <c r="I70" s="16"/>
      <c r="J70" s="16"/>
      <c r="K70" s="16"/>
      <c r="M70">
        <f>SUM(F70:K70)</f>
        <v>1</v>
      </c>
    </row>
    <row r="71" spans="1:14" ht="12.75">
      <c r="A71" s="13" t="s">
        <v>32</v>
      </c>
      <c r="C71" s="13">
        <v>4</v>
      </c>
      <c r="D71" s="13" t="s">
        <v>50</v>
      </c>
      <c r="E71" s="13" t="s">
        <v>50</v>
      </c>
      <c r="F71" s="16"/>
      <c r="G71" s="16"/>
      <c r="H71" s="16"/>
      <c r="I71" s="16"/>
      <c r="J71" s="16"/>
      <c r="K71" s="16"/>
      <c r="L71" s="5"/>
      <c r="M71" s="5">
        <f>4+SUM(F71:K71)</f>
        <v>4</v>
      </c>
      <c r="N71" s="5"/>
    </row>
    <row r="72" spans="1:13" ht="12.75">
      <c r="A72" s="13" t="s">
        <v>228</v>
      </c>
      <c r="C72" s="16"/>
      <c r="D72" s="16"/>
      <c r="E72" s="16"/>
      <c r="F72" s="16"/>
      <c r="G72" s="13">
        <v>0</v>
      </c>
      <c r="H72" s="16"/>
      <c r="I72" s="16"/>
      <c r="J72" s="16"/>
      <c r="K72" s="16"/>
      <c r="M72">
        <f>SUM(F72:K72)</f>
        <v>0</v>
      </c>
    </row>
    <row r="73" spans="1:14" ht="12.75">
      <c r="A73" s="13" t="s">
        <v>201</v>
      </c>
      <c r="C73" s="16"/>
      <c r="D73" s="16"/>
      <c r="E73" s="16"/>
      <c r="F73">
        <v>5</v>
      </c>
      <c r="G73">
        <v>4</v>
      </c>
      <c r="H73" s="16"/>
      <c r="I73">
        <v>4</v>
      </c>
      <c r="J73">
        <v>4</v>
      </c>
      <c r="K73" s="16"/>
      <c r="M73" s="12">
        <f>SUM(F73:K73)</f>
        <v>17</v>
      </c>
      <c r="N73" s="13" t="s">
        <v>252</v>
      </c>
    </row>
    <row r="74" spans="1:14" ht="12.75">
      <c r="A74" s="13" t="s">
        <v>39</v>
      </c>
      <c r="C74" s="16"/>
      <c r="D74" s="16"/>
      <c r="E74">
        <v>14</v>
      </c>
      <c r="F74" s="16"/>
      <c r="G74" s="16"/>
      <c r="H74" s="16"/>
      <c r="I74" s="16"/>
      <c r="J74" s="16"/>
      <c r="K74" s="16"/>
      <c r="L74" s="5"/>
      <c r="M74" s="5">
        <f>E74+SUM(F74:K74)</f>
        <v>14</v>
      </c>
      <c r="N74" s="5"/>
    </row>
    <row r="75" spans="1:14" ht="12.75">
      <c r="A75" s="13" t="s">
        <v>94</v>
      </c>
      <c r="C75" s="16"/>
      <c r="D75">
        <v>3</v>
      </c>
      <c r="E75" s="5">
        <v>7</v>
      </c>
      <c r="F75" s="5">
        <v>5</v>
      </c>
      <c r="G75" s="15">
        <v>4</v>
      </c>
      <c r="H75" s="16"/>
      <c r="I75" s="15">
        <v>2</v>
      </c>
      <c r="J75" s="15">
        <v>4</v>
      </c>
      <c r="K75" s="15">
        <v>4</v>
      </c>
      <c r="L75" s="5"/>
      <c r="M75" s="12">
        <f>E75+SUM(F75:K75)</f>
        <v>26</v>
      </c>
      <c r="N75" s="13" t="s">
        <v>252</v>
      </c>
    </row>
    <row r="76" spans="1:14" ht="12.75">
      <c r="A76" s="13" t="s">
        <v>28</v>
      </c>
      <c r="B76" s="5"/>
      <c r="C76" s="18">
        <v>26</v>
      </c>
      <c r="D76" s="18" t="s">
        <v>132</v>
      </c>
      <c r="E76" s="20" t="s">
        <v>132</v>
      </c>
      <c r="F76" s="16"/>
      <c r="G76" s="16"/>
      <c r="H76" s="16"/>
      <c r="I76" s="16"/>
      <c r="J76" s="16"/>
      <c r="K76" s="16"/>
      <c r="L76" s="13"/>
      <c r="M76" s="12">
        <f>26+SUM(F76:K76)</f>
        <v>26</v>
      </c>
      <c r="N76" s="13" t="s">
        <v>252</v>
      </c>
    </row>
    <row r="77" spans="1:14" ht="12.75">
      <c r="A77" s="13" t="s">
        <v>117</v>
      </c>
      <c r="C77" s="16"/>
      <c r="D77">
        <v>6</v>
      </c>
      <c r="E77" s="15" t="s">
        <v>58</v>
      </c>
      <c r="F77" s="16"/>
      <c r="G77" s="16"/>
      <c r="H77" s="16"/>
      <c r="I77" s="11">
        <v>5</v>
      </c>
      <c r="J77" s="16"/>
      <c r="K77" s="16"/>
      <c r="L77" s="5"/>
      <c r="M77" s="5">
        <f>6+SUM(F77:K77)</f>
        <v>11</v>
      </c>
      <c r="N77" s="5"/>
    </row>
    <row r="78" spans="1:14" ht="12.75">
      <c r="A78" s="13" t="s">
        <v>169</v>
      </c>
      <c r="C78" s="16"/>
      <c r="D78" s="16"/>
      <c r="E78">
        <v>4</v>
      </c>
      <c r="F78" s="16"/>
      <c r="G78" s="16"/>
      <c r="H78" s="16"/>
      <c r="I78" s="5">
        <v>4</v>
      </c>
      <c r="J78" s="16"/>
      <c r="K78" s="16"/>
      <c r="L78" s="5"/>
      <c r="M78" s="5">
        <f>E78+SUM(F78:K78)</f>
        <v>8</v>
      </c>
      <c r="N78" s="5"/>
    </row>
    <row r="79" spans="1:13" ht="12.75">
      <c r="A79" s="13" t="s">
        <v>202</v>
      </c>
      <c r="C79" s="16"/>
      <c r="D79" s="16"/>
      <c r="E79" s="16"/>
      <c r="F79" s="16"/>
      <c r="G79" s="16"/>
      <c r="H79" s="16"/>
      <c r="I79">
        <v>1</v>
      </c>
      <c r="J79" s="16"/>
      <c r="K79" s="16"/>
      <c r="M79">
        <f>SUM(F79:K79)</f>
        <v>1</v>
      </c>
    </row>
    <row r="80" spans="1:13" ht="12.75">
      <c r="A80" s="13" t="s">
        <v>227</v>
      </c>
      <c r="C80" s="16"/>
      <c r="D80" s="16"/>
      <c r="E80" s="16"/>
      <c r="F80" s="16"/>
      <c r="G80" s="13">
        <v>0</v>
      </c>
      <c r="H80" s="16"/>
      <c r="I80" s="16"/>
      <c r="J80" s="16"/>
      <c r="K80" s="16"/>
      <c r="M80">
        <f>SUM(F80:K80)</f>
        <v>0</v>
      </c>
    </row>
    <row r="81" spans="1:13" ht="12.75">
      <c r="A81" s="13" t="s">
        <v>215</v>
      </c>
      <c r="C81" s="16"/>
      <c r="D81" s="16"/>
      <c r="E81" s="16"/>
      <c r="F81">
        <v>0</v>
      </c>
      <c r="G81" s="16"/>
      <c r="H81" s="16"/>
      <c r="I81" s="16"/>
      <c r="J81" s="16"/>
      <c r="K81" s="16"/>
      <c r="M81">
        <f>SUM(F81:K81)</f>
        <v>0</v>
      </c>
    </row>
    <row r="82" spans="1:14" ht="12.75">
      <c r="A82" s="13" t="s">
        <v>107</v>
      </c>
      <c r="C82" s="16"/>
      <c r="D82">
        <v>3</v>
      </c>
      <c r="E82" s="15" t="s">
        <v>45</v>
      </c>
      <c r="F82" s="16"/>
      <c r="G82" s="16"/>
      <c r="H82" s="16"/>
      <c r="I82" s="16"/>
      <c r="J82" s="16"/>
      <c r="K82" s="16"/>
      <c r="L82" s="5"/>
      <c r="M82" s="5">
        <f>3+SUM(F82:K82)</f>
        <v>3</v>
      </c>
      <c r="N82" s="5"/>
    </row>
    <row r="83" spans="1:14" ht="12.75">
      <c r="A83" s="13" t="s">
        <v>150</v>
      </c>
      <c r="C83" s="16"/>
      <c r="D83" s="16"/>
      <c r="E83">
        <v>1</v>
      </c>
      <c r="F83" s="11">
        <v>3</v>
      </c>
      <c r="G83" s="5">
        <v>0</v>
      </c>
      <c r="H83" s="16"/>
      <c r="I83" s="15">
        <v>1</v>
      </c>
      <c r="J83" s="15">
        <v>2</v>
      </c>
      <c r="K83" s="16"/>
      <c r="L83" s="5"/>
      <c r="M83" s="5">
        <f>E83+SUM(F83:K83)</f>
        <v>7</v>
      </c>
      <c r="N83" s="5"/>
    </row>
    <row r="84" spans="1:14" ht="12.75">
      <c r="A84" s="13" t="s">
        <v>124</v>
      </c>
      <c r="C84" s="16"/>
      <c r="D84">
        <v>5</v>
      </c>
      <c r="E84" s="15" t="s">
        <v>49</v>
      </c>
      <c r="F84" s="16"/>
      <c r="G84" s="16"/>
      <c r="H84" s="16"/>
      <c r="I84" s="16"/>
      <c r="J84" s="16"/>
      <c r="K84" s="16"/>
      <c r="L84" s="5"/>
      <c r="M84" s="5">
        <f>5+SUM(F84:K84)</f>
        <v>5</v>
      </c>
      <c r="N84" s="5"/>
    </row>
    <row r="85" spans="1:13" ht="12.75">
      <c r="A85" s="13" t="s">
        <v>218</v>
      </c>
      <c r="C85" s="16"/>
      <c r="D85" s="16"/>
      <c r="E85" s="16"/>
      <c r="F85">
        <v>4</v>
      </c>
      <c r="G85">
        <v>1</v>
      </c>
      <c r="H85" s="16"/>
      <c r="I85">
        <v>2</v>
      </c>
      <c r="J85">
        <v>2</v>
      </c>
      <c r="K85">
        <v>1</v>
      </c>
      <c r="M85">
        <f>SUM(F85:K85)</f>
        <v>10</v>
      </c>
    </row>
    <row r="86" spans="1:13" ht="12.75">
      <c r="A86" s="13" t="s">
        <v>214</v>
      </c>
      <c r="C86" s="16"/>
      <c r="D86" s="16"/>
      <c r="E86" s="16"/>
      <c r="F86">
        <v>3</v>
      </c>
      <c r="G86">
        <v>0</v>
      </c>
      <c r="H86">
        <v>2</v>
      </c>
      <c r="I86" s="16"/>
      <c r="J86" s="16"/>
      <c r="K86" s="16"/>
      <c r="M86">
        <f>SUM(F86:K86)</f>
        <v>5</v>
      </c>
    </row>
    <row r="87" spans="1:13" ht="12.75">
      <c r="A87" s="13" t="s">
        <v>240</v>
      </c>
      <c r="C87" s="16"/>
      <c r="D87" s="16"/>
      <c r="E87" s="16"/>
      <c r="F87" s="16"/>
      <c r="G87" s="16"/>
      <c r="H87" s="16"/>
      <c r="I87">
        <v>2</v>
      </c>
      <c r="J87" s="16"/>
      <c r="K87" s="16"/>
      <c r="M87">
        <f>SUM(F87:K87)</f>
        <v>2</v>
      </c>
    </row>
    <row r="88" spans="1:13" ht="12.75">
      <c r="A88" s="13" t="s">
        <v>151</v>
      </c>
      <c r="C88" s="16"/>
      <c r="D88" s="16"/>
      <c r="E88" s="16"/>
      <c r="F88">
        <v>4</v>
      </c>
      <c r="G88">
        <v>2</v>
      </c>
      <c r="H88">
        <v>2</v>
      </c>
      <c r="I88" s="16"/>
      <c r="J88" s="16"/>
      <c r="K88" s="16"/>
      <c r="M88">
        <f>SUM(F88:K88)</f>
        <v>8</v>
      </c>
    </row>
    <row r="89" spans="1:13" ht="12.75">
      <c r="A89" s="13" t="s">
        <v>241</v>
      </c>
      <c r="C89" s="16"/>
      <c r="D89" s="16"/>
      <c r="E89" s="16"/>
      <c r="F89" s="16"/>
      <c r="G89" s="16"/>
      <c r="H89">
        <v>0</v>
      </c>
      <c r="I89" s="16"/>
      <c r="J89" s="16"/>
      <c r="K89" s="16"/>
      <c r="M89">
        <f>SUM(F89:K89)</f>
        <v>0</v>
      </c>
    </row>
    <row r="90" spans="1:14" ht="12.75">
      <c r="A90" s="13" t="s">
        <v>100</v>
      </c>
      <c r="C90" s="16"/>
      <c r="D90">
        <v>13</v>
      </c>
      <c r="E90" s="5">
        <v>13</v>
      </c>
      <c r="F90" s="16"/>
      <c r="G90" s="16"/>
      <c r="H90" s="16"/>
      <c r="I90" s="16"/>
      <c r="J90" s="16"/>
      <c r="K90" s="16"/>
      <c r="L90" s="5"/>
      <c r="M90" s="5">
        <f>E90+SUM(F90:K90)</f>
        <v>13</v>
      </c>
      <c r="N90" s="5"/>
    </row>
    <row r="91" spans="1:13" ht="12.75">
      <c r="A91" s="13" t="s">
        <v>222</v>
      </c>
      <c r="C91" s="16"/>
      <c r="D91" s="16"/>
      <c r="E91" s="16"/>
      <c r="F91" s="16"/>
      <c r="G91" s="13">
        <v>0</v>
      </c>
      <c r="H91" s="16"/>
      <c r="I91" s="16"/>
      <c r="J91" s="16"/>
      <c r="K91" s="16"/>
      <c r="M91">
        <f>SUM(F91:K91)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4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32.421875" style="0" customWidth="1"/>
    <col min="2" max="2" width="10.00390625" style="0" customWidth="1"/>
    <col min="3" max="3" width="10.7109375" style="0" customWidth="1"/>
    <col min="4" max="4" width="15.8515625" style="0" customWidth="1"/>
    <col min="5" max="5" width="15.421875" style="0" customWidth="1"/>
    <col min="6" max="6" width="14.8515625" style="0" customWidth="1"/>
    <col min="7" max="7" width="12.00390625" style="0" customWidth="1"/>
    <col min="8" max="8" width="12.140625" style="0" customWidth="1"/>
    <col min="9" max="9" width="10.7109375" style="0" customWidth="1"/>
    <col min="10" max="10" width="11.57421875" style="0" customWidth="1"/>
    <col min="11" max="11" width="12.140625" style="0" customWidth="1"/>
    <col min="12" max="12" width="8.7109375" style="0" customWidth="1"/>
    <col min="13" max="13" width="15.421875" style="0" customWidth="1"/>
    <col min="22" max="22" width="24.7109375" style="0" customWidth="1"/>
  </cols>
  <sheetData>
    <row r="2" spans="2:13" ht="12.75">
      <c r="B2" s="4" t="s">
        <v>16</v>
      </c>
      <c r="C2" s="7"/>
      <c r="D2" s="7"/>
      <c r="E2" s="4" t="s">
        <v>17</v>
      </c>
      <c r="F2" s="8"/>
      <c r="G2" s="9" t="s">
        <v>18</v>
      </c>
      <c r="H2" s="4"/>
      <c r="I2" s="4"/>
      <c r="J2" s="4"/>
      <c r="K2" s="4"/>
      <c r="L2" s="4"/>
      <c r="M2" s="4"/>
    </row>
    <row r="6" spans="1:13" ht="12.75">
      <c r="A6" s="1" t="s">
        <v>14</v>
      </c>
      <c r="B6" s="1"/>
      <c r="C6" s="6" t="s">
        <v>82</v>
      </c>
      <c r="D6" s="6" t="s">
        <v>129</v>
      </c>
      <c r="E6" s="6" t="s">
        <v>193</v>
      </c>
      <c r="F6" s="17" t="s">
        <v>83</v>
      </c>
      <c r="G6" s="17" t="s">
        <v>194</v>
      </c>
      <c r="H6" s="17" t="s">
        <v>195</v>
      </c>
      <c r="I6" s="17" t="s">
        <v>196</v>
      </c>
      <c r="J6" s="6" t="s">
        <v>197</v>
      </c>
      <c r="K6" s="6" t="s">
        <v>248</v>
      </c>
      <c r="L6" s="6"/>
      <c r="M6" s="6" t="s">
        <v>59</v>
      </c>
    </row>
    <row r="7" spans="6:11" ht="12.75">
      <c r="F7" s="17">
        <v>41392</v>
      </c>
      <c r="G7" s="17">
        <v>41406</v>
      </c>
      <c r="H7" s="17">
        <v>41476</v>
      </c>
      <c r="I7" s="17">
        <v>41497</v>
      </c>
      <c r="J7" s="17">
        <v>41525</v>
      </c>
      <c r="K7" s="17">
        <v>41560</v>
      </c>
    </row>
    <row r="8" spans="1:13" ht="12.75">
      <c r="A8" s="1" t="s">
        <v>23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2.75">
      <c r="A9" s="13" t="s">
        <v>27</v>
      </c>
      <c r="C9" s="16"/>
      <c r="D9" s="11">
        <v>7</v>
      </c>
      <c r="E9" s="20">
        <v>17</v>
      </c>
      <c r="F9" s="16"/>
      <c r="G9" s="16"/>
      <c r="H9" s="16"/>
      <c r="I9" s="16"/>
      <c r="J9" s="16"/>
      <c r="K9" s="16"/>
      <c r="L9" s="5"/>
      <c r="M9" s="20">
        <f>E9+SUM(F9:K9)</f>
        <v>17</v>
      </c>
      <c r="N9" s="13" t="s">
        <v>247</v>
      </c>
      <c r="O9" s="5"/>
    </row>
    <row r="10" spans="1:15" ht="12.75">
      <c r="A10" s="13" t="s">
        <v>173</v>
      </c>
      <c r="C10" s="16"/>
      <c r="D10" s="13">
        <v>5</v>
      </c>
      <c r="E10" s="20">
        <v>28</v>
      </c>
      <c r="F10" s="16"/>
      <c r="G10" s="16"/>
      <c r="H10" s="16"/>
      <c r="I10" s="16"/>
      <c r="J10" s="16"/>
      <c r="K10" s="16"/>
      <c r="L10" s="11"/>
      <c r="M10" s="20">
        <f>E10+SUM(F10:K10)</f>
        <v>28</v>
      </c>
      <c r="N10" s="13" t="s">
        <v>247</v>
      </c>
      <c r="O10" s="5"/>
    </row>
    <row r="11" spans="1:15" ht="12.75">
      <c r="A11" s="13" t="s">
        <v>138</v>
      </c>
      <c r="C11" s="16"/>
      <c r="D11" s="16"/>
      <c r="E11" s="16"/>
      <c r="F11">
        <v>5</v>
      </c>
      <c r="G11">
        <v>5</v>
      </c>
      <c r="H11">
        <v>5</v>
      </c>
      <c r="I11">
        <v>5</v>
      </c>
      <c r="J11">
        <v>5</v>
      </c>
      <c r="K11">
        <v>5</v>
      </c>
      <c r="M11" s="12">
        <f>SUM(F11:K11)</f>
        <v>30</v>
      </c>
      <c r="N11" s="13" t="s">
        <v>247</v>
      </c>
      <c r="O11" s="13"/>
    </row>
    <row r="12" spans="1:15" ht="12.75">
      <c r="A12" s="13" t="s">
        <v>37</v>
      </c>
      <c r="C12" s="16"/>
      <c r="D12" s="16"/>
      <c r="E12" s="16"/>
      <c r="F12" s="16"/>
      <c r="G12">
        <v>3</v>
      </c>
      <c r="H12" s="16"/>
      <c r="I12" s="16"/>
      <c r="J12">
        <v>4</v>
      </c>
      <c r="K12">
        <v>2</v>
      </c>
      <c r="M12">
        <f>SUM(F12:K12)</f>
        <v>9</v>
      </c>
      <c r="O12" s="5"/>
    </row>
    <row r="13" spans="1:15" ht="12.75">
      <c r="A13" s="13" t="s">
        <v>88</v>
      </c>
      <c r="C13" s="16"/>
      <c r="D13" s="11">
        <v>9</v>
      </c>
      <c r="E13" s="13" t="s">
        <v>55</v>
      </c>
      <c r="F13" s="16"/>
      <c r="G13" s="16"/>
      <c r="H13" s="16"/>
      <c r="I13" s="16"/>
      <c r="J13" s="16"/>
      <c r="K13" s="16"/>
      <c r="L13" s="5"/>
      <c r="M13" s="15">
        <f>9+SUM(F13:K13)</f>
        <v>9</v>
      </c>
      <c r="N13" s="5"/>
      <c r="O13" s="5"/>
    </row>
    <row r="14" spans="1:15" ht="12.75">
      <c r="A14" s="14" t="s">
        <v>81</v>
      </c>
      <c r="C14" s="11">
        <v>1</v>
      </c>
      <c r="D14" s="13" t="s">
        <v>51</v>
      </c>
      <c r="E14" s="13" t="s">
        <v>51</v>
      </c>
      <c r="F14" s="16"/>
      <c r="G14" s="16"/>
      <c r="H14" s="16"/>
      <c r="I14" s="16"/>
      <c r="J14" s="16"/>
      <c r="K14" s="16"/>
      <c r="L14" s="5"/>
      <c r="M14" s="15">
        <f>1+SUM(F14:K14)</f>
        <v>1</v>
      </c>
      <c r="N14" s="13"/>
      <c r="O14" s="13"/>
    </row>
    <row r="15" spans="1:15" ht="12.75">
      <c r="A15" s="14" t="s">
        <v>66</v>
      </c>
      <c r="C15" s="12">
        <v>16</v>
      </c>
      <c r="D15" s="12">
        <v>23</v>
      </c>
      <c r="E15" s="18" t="s">
        <v>178</v>
      </c>
      <c r="F15" s="16"/>
      <c r="G15" s="16"/>
      <c r="H15" s="16"/>
      <c r="I15" s="16"/>
      <c r="J15" s="16"/>
      <c r="K15" s="16"/>
      <c r="L15" s="5"/>
      <c r="M15" s="20">
        <f>23+SUM(F15:K15)</f>
        <v>23</v>
      </c>
      <c r="N15" s="13" t="s">
        <v>247</v>
      </c>
      <c r="O15" s="5"/>
    </row>
    <row r="16" spans="1:15" ht="12.75">
      <c r="A16" s="14" t="s">
        <v>80</v>
      </c>
      <c r="C16" s="13">
        <v>3</v>
      </c>
      <c r="D16" s="15">
        <v>14</v>
      </c>
      <c r="E16" s="13" t="s">
        <v>179</v>
      </c>
      <c r="F16" s="16"/>
      <c r="G16" s="16"/>
      <c r="H16" s="16"/>
      <c r="I16" s="16"/>
      <c r="J16" s="16"/>
      <c r="K16" s="16"/>
      <c r="L16" s="5"/>
      <c r="M16" s="15">
        <f>14+SUM(F16:K16)</f>
        <v>14</v>
      </c>
      <c r="N16" s="5"/>
      <c r="O16" s="5"/>
    </row>
    <row r="17" spans="1:15" ht="12.75">
      <c r="A17" s="13" t="s">
        <v>89</v>
      </c>
      <c r="C17" s="16"/>
      <c r="D17" s="15">
        <v>8</v>
      </c>
      <c r="E17" s="13" t="s">
        <v>47</v>
      </c>
      <c r="F17" s="16"/>
      <c r="G17" s="16"/>
      <c r="H17" s="16"/>
      <c r="I17" s="16"/>
      <c r="J17" s="16"/>
      <c r="K17" s="16"/>
      <c r="L17" s="11"/>
      <c r="M17" s="15">
        <f>8+SUM(F17:K17)</f>
        <v>8</v>
      </c>
      <c r="N17" s="5"/>
      <c r="O17" s="5"/>
    </row>
    <row r="18" spans="1:15" ht="12.75">
      <c r="A18" s="13" t="s">
        <v>245</v>
      </c>
      <c r="C18" s="16"/>
      <c r="D18" s="16"/>
      <c r="E18" s="16"/>
      <c r="F18" s="16"/>
      <c r="G18" s="16"/>
      <c r="H18" s="16"/>
      <c r="I18" s="16"/>
      <c r="J18">
        <v>4</v>
      </c>
      <c r="K18" s="16"/>
      <c r="M18">
        <f>SUM(F18:J18)</f>
        <v>4</v>
      </c>
      <c r="O18" s="13"/>
    </row>
    <row r="19" spans="1:15" ht="12.75">
      <c r="A19" s="13" t="s">
        <v>167</v>
      </c>
      <c r="C19" s="16"/>
      <c r="D19" s="16"/>
      <c r="E19" s="15">
        <v>2</v>
      </c>
      <c r="F19" s="16"/>
      <c r="G19" s="16"/>
      <c r="H19" s="16"/>
      <c r="I19" s="16"/>
      <c r="J19" s="16"/>
      <c r="K19" s="16"/>
      <c r="L19" s="11"/>
      <c r="M19" s="15">
        <f>E19+SUM(F19:K19)</f>
        <v>2</v>
      </c>
      <c r="N19" s="5"/>
      <c r="O19" s="13"/>
    </row>
    <row r="20" spans="1:15" ht="12.75">
      <c r="A20" s="13" t="s">
        <v>175</v>
      </c>
      <c r="C20" s="16"/>
      <c r="D20" s="16"/>
      <c r="E20" s="15">
        <v>3</v>
      </c>
      <c r="F20" s="16"/>
      <c r="G20" s="16"/>
      <c r="H20" s="16"/>
      <c r="I20" s="16"/>
      <c r="J20" s="16"/>
      <c r="K20" s="16"/>
      <c r="L20" s="5"/>
      <c r="M20" s="15">
        <f>E20+SUM(F20:K20)</f>
        <v>3</v>
      </c>
      <c r="N20" s="5"/>
      <c r="O20" s="5"/>
    </row>
    <row r="21" spans="1:15" ht="12.75">
      <c r="A21" s="14" t="s">
        <v>10</v>
      </c>
      <c r="C21" s="11">
        <v>9</v>
      </c>
      <c r="D21" s="13" t="s">
        <v>55</v>
      </c>
      <c r="E21" s="13" t="s">
        <v>55</v>
      </c>
      <c r="F21" s="16"/>
      <c r="G21" s="16"/>
      <c r="H21" s="16"/>
      <c r="I21" s="16"/>
      <c r="J21" s="16"/>
      <c r="K21" s="16"/>
      <c r="L21" s="5"/>
      <c r="M21" s="15">
        <f>9+SUM(F21:K21)</f>
        <v>9</v>
      </c>
      <c r="N21" s="5"/>
      <c r="O21" s="13"/>
    </row>
    <row r="22" spans="1:15" ht="12.75">
      <c r="A22" s="13" t="s">
        <v>22</v>
      </c>
      <c r="C22" s="16"/>
      <c r="D22" s="22">
        <v>16</v>
      </c>
      <c r="E22" s="20">
        <v>18</v>
      </c>
      <c r="F22" s="16"/>
      <c r="G22" s="16"/>
      <c r="H22" s="16"/>
      <c r="I22" s="16"/>
      <c r="J22" s="16"/>
      <c r="K22" s="16"/>
      <c r="L22" s="11"/>
      <c r="M22" s="20">
        <f>E22+SUM(F22:K22)</f>
        <v>18</v>
      </c>
      <c r="N22" s="13" t="s">
        <v>247</v>
      </c>
      <c r="O22" s="5"/>
    </row>
    <row r="23" spans="1:15" ht="12.75">
      <c r="A23" s="13" t="s">
        <v>185</v>
      </c>
      <c r="C23" s="16"/>
      <c r="D23" s="16"/>
      <c r="E23" s="15">
        <v>4</v>
      </c>
      <c r="F23" s="11">
        <v>4</v>
      </c>
      <c r="G23" s="16"/>
      <c r="H23" s="16"/>
      <c r="I23" s="11">
        <v>5</v>
      </c>
      <c r="J23" s="5">
        <v>2</v>
      </c>
      <c r="K23" s="15">
        <v>4</v>
      </c>
      <c r="L23" s="5"/>
      <c r="M23" s="20">
        <f>E23+SUM(F23:K23)</f>
        <v>19</v>
      </c>
      <c r="N23" s="13" t="s">
        <v>247</v>
      </c>
      <c r="O23" s="13"/>
    </row>
    <row r="24" spans="1:15" ht="12.75">
      <c r="A24" s="14" t="s">
        <v>30</v>
      </c>
      <c r="C24" s="11">
        <v>7</v>
      </c>
      <c r="D24" s="11">
        <v>10</v>
      </c>
      <c r="E24" s="13" t="s">
        <v>180</v>
      </c>
      <c r="F24" s="11">
        <v>2</v>
      </c>
      <c r="G24" s="16"/>
      <c r="H24" s="16"/>
      <c r="I24" s="11">
        <v>4</v>
      </c>
      <c r="J24" s="11">
        <v>3</v>
      </c>
      <c r="K24" s="13">
        <v>2</v>
      </c>
      <c r="L24" s="5"/>
      <c r="M24" s="20">
        <f>10+SUM(F24:K24)</f>
        <v>21</v>
      </c>
      <c r="N24" s="13" t="s">
        <v>247</v>
      </c>
      <c r="O24" s="5"/>
    </row>
    <row r="25" spans="1:15" ht="12.75">
      <c r="A25" s="14" t="s">
        <v>12</v>
      </c>
      <c r="C25" s="11">
        <v>2</v>
      </c>
      <c r="D25" s="11">
        <v>2</v>
      </c>
      <c r="E25" s="13" t="s">
        <v>46</v>
      </c>
      <c r="F25" s="16"/>
      <c r="G25" s="16"/>
      <c r="H25" s="16"/>
      <c r="I25" s="16"/>
      <c r="J25" s="16"/>
      <c r="K25" s="16"/>
      <c r="L25" s="5"/>
      <c r="M25" s="15">
        <f>2+SUM(F25:K25)</f>
        <v>2</v>
      </c>
      <c r="N25" s="5"/>
      <c r="O25" s="13"/>
    </row>
    <row r="26" spans="1:15" ht="12.75">
      <c r="A26" s="13" t="s">
        <v>229</v>
      </c>
      <c r="C26" s="16"/>
      <c r="D26" s="16"/>
      <c r="E26" s="16"/>
      <c r="F26" s="16"/>
      <c r="G26">
        <v>3</v>
      </c>
      <c r="H26" s="16"/>
      <c r="I26" s="16"/>
      <c r="J26" s="16"/>
      <c r="K26" s="16"/>
      <c r="M26">
        <f>SUM(F26:K26)</f>
        <v>3</v>
      </c>
      <c r="O26" s="5"/>
    </row>
    <row r="27" spans="1:15" ht="12.75">
      <c r="A27" s="13" t="s">
        <v>61</v>
      </c>
      <c r="C27" s="16"/>
      <c r="D27" s="16"/>
      <c r="E27" s="16"/>
      <c r="F27" s="16"/>
      <c r="G27" s="16"/>
      <c r="H27" s="16"/>
      <c r="I27" s="16"/>
      <c r="J27">
        <v>3</v>
      </c>
      <c r="K27">
        <v>3</v>
      </c>
      <c r="M27">
        <v>6</v>
      </c>
      <c r="O27" s="5"/>
    </row>
    <row r="28" spans="1:15" ht="12.75">
      <c r="A28" s="13" t="s">
        <v>90</v>
      </c>
      <c r="C28" s="16"/>
      <c r="D28" s="18">
        <v>19</v>
      </c>
      <c r="E28" s="18" t="s">
        <v>181</v>
      </c>
      <c r="F28" s="11">
        <v>5</v>
      </c>
      <c r="G28" s="11">
        <v>4</v>
      </c>
      <c r="H28" s="16"/>
      <c r="I28" s="16"/>
      <c r="J28" s="11">
        <v>4</v>
      </c>
      <c r="K28" s="16"/>
      <c r="L28" s="11"/>
      <c r="M28" s="20">
        <f>19+SUM(F28:K28)</f>
        <v>32</v>
      </c>
      <c r="N28" s="13" t="s">
        <v>247</v>
      </c>
      <c r="O28" s="5"/>
    </row>
    <row r="29" spans="1:15" ht="12.75">
      <c r="A29" s="13" t="s">
        <v>174</v>
      </c>
      <c r="C29" s="16"/>
      <c r="D29" s="16"/>
      <c r="E29" s="15">
        <v>10</v>
      </c>
      <c r="F29" s="16"/>
      <c r="G29" s="16"/>
      <c r="H29" s="16"/>
      <c r="I29" s="16"/>
      <c r="J29" s="16"/>
      <c r="K29" s="16"/>
      <c r="L29" s="15"/>
      <c r="M29" s="15">
        <f>E29+SUM(F29:K29)</f>
        <v>10</v>
      </c>
      <c r="N29" s="13"/>
      <c r="O29" s="5"/>
    </row>
    <row r="30" spans="1:15" ht="12.75">
      <c r="A30" s="13" t="s">
        <v>189</v>
      </c>
      <c r="C30" s="16"/>
      <c r="D30" s="16"/>
      <c r="E30">
        <v>2</v>
      </c>
      <c r="F30" s="11">
        <v>4</v>
      </c>
      <c r="G30" s="11">
        <v>4</v>
      </c>
      <c r="H30" s="16"/>
      <c r="I30" s="16"/>
      <c r="J30" s="13">
        <v>4</v>
      </c>
      <c r="K30" s="13">
        <v>3</v>
      </c>
      <c r="L30" s="5"/>
      <c r="M30" s="15">
        <f>E30+SUM(F30:K30)</f>
        <v>17</v>
      </c>
      <c r="N30" s="5"/>
      <c r="O30" s="5"/>
    </row>
    <row r="31" spans="1:15" ht="12.75">
      <c r="A31" s="13" t="s">
        <v>62</v>
      </c>
      <c r="C31" s="16"/>
      <c r="D31" s="16"/>
      <c r="E31" s="15">
        <v>4</v>
      </c>
      <c r="F31" s="5">
        <v>4</v>
      </c>
      <c r="G31" s="5">
        <v>5</v>
      </c>
      <c r="H31" s="16"/>
      <c r="I31" s="5">
        <v>5</v>
      </c>
      <c r="J31" s="16"/>
      <c r="K31" s="15">
        <v>4</v>
      </c>
      <c r="L31" s="5"/>
      <c r="M31" s="20">
        <f>E31+SUM(F31:K31)</f>
        <v>22</v>
      </c>
      <c r="N31" s="13" t="s">
        <v>247</v>
      </c>
      <c r="O31" s="5"/>
    </row>
    <row r="32" spans="1:15" ht="12.75">
      <c r="A32" s="13" t="s">
        <v>74</v>
      </c>
      <c r="C32" s="11">
        <v>5</v>
      </c>
      <c r="D32" s="13" t="s">
        <v>49</v>
      </c>
      <c r="E32" s="13" t="s">
        <v>49</v>
      </c>
      <c r="F32" s="16"/>
      <c r="G32" s="16"/>
      <c r="H32" s="16"/>
      <c r="I32" s="16"/>
      <c r="J32" s="16"/>
      <c r="K32" s="16"/>
      <c r="L32" s="5"/>
      <c r="M32" s="15">
        <f>5+SUM(F32:K32)</f>
        <v>5</v>
      </c>
      <c r="N32" s="5"/>
      <c r="O32" s="5"/>
    </row>
    <row r="33" spans="1:15" ht="12.75">
      <c r="A33" s="13" t="s">
        <v>188</v>
      </c>
      <c r="C33" s="16"/>
      <c r="D33" s="16"/>
      <c r="E33">
        <v>4</v>
      </c>
      <c r="F33" s="16"/>
      <c r="G33" s="16"/>
      <c r="H33" s="16"/>
      <c r="I33" s="16"/>
      <c r="J33" s="16"/>
      <c r="K33" s="16"/>
      <c r="L33" s="5"/>
      <c r="M33" s="15">
        <f>E33+SUM(F33:K33)</f>
        <v>4</v>
      </c>
      <c r="N33" s="5"/>
      <c r="O33" s="5"/>
    </row>
    <row r="34" spans="1:15" ht="12.75">
      <c r="A34" s="13" t="s">
        <v>176</v>
      </c>
      <c r="C34" s="16"/>
      <c r="D34" s="16"/>
      <c r="E34" s="5">
        <v>5</v>
      </c>
      <c r="F34" s="16"/>
      <c r="G34" s="16"/>
      <c r="H34" s="16"/>
      <c r="I34" s="16"/>
      <c r="J34" s="16"/>
      <c r="K34" s="16"/>
      <c r="L34" s="5"/>
      <c r="M34" s="15">
        <f>E34+SUM(F34:K34)</f>
        <v>5</v>
      </c>
      <c r="N34" s="5"/>
      <c r="O34" s="5"/>
    </row>
    <row r="35" spans="1:15" ht="12.75">
      <c r="A35" s="13" t="s">
        <v>28</v>
      </c>
      <c r="C35" s="16"/>
      <c r="D35" s="16"/>
      <c r="E35" s="16"/>
      <c r="F35" s="16"/>
      <c r="G35" s="16"/>
      <c r="H35" s="16"/>
      <c r="I35">
        <v>3</v>
      </c>
      <c r="J35" s="16"/>
      <c r="K35" s="16"/>
      <c r="M35">
        <f>SUM(F35:J35)</f>
        <v>3</v>
      </c>
      <c r="O35" s="5"/>
    </row>
    <row r="36" spans="1:15" ht="12.75">
      <c r="A36" s="13" t="s">
        <v>2</v>
      </c>
      <c r="C36" s="18">
        <v>17</v>
      </c>
      <c r="D36" s="18">
        <v>19</v>
      </c>
      <c r="E36" s="18" t="s">
        <v>181</v>
      </c>
      <c r="F36" s="16"/>
      <c r="G36" s="16"/>
      <c r="H36" s="16"/>
      <c r="I36" s="16"/>
      <c r="J36" s="16"/>
      <c r="K36" s="16"/>
      <c r="L36" s="11"/>
      <c r="M36" s="20">
        <f>19+SUM(F36:K36)</f>
        <v>19</v>
      </c>
      <c r="N36" s="13" t="s">
        <v>247</v>
      </c>
      <c r="O36" s="5"/>
    </row>
    <row r="37" spans="1:15" ht="12.75">
      <c r="A37" s="13" t="s">
        <v>177</v>
      </c>
      <c r="C37" s="16"/>
      <c r="D37" s="16"/>
      <c r="E37" s="15">
        <v>3</v>
      </c>
      <c r="F37" s="16"/>
      <c r="G37" s="16"/>
      <c r="H37" s="16"/>
      <c r="I37" s="5">
        <v>4</v>
      </c>
      <c r="J37" s="16"/>
      <c r="K37" s="16"/>
      <c r="L37" s="15"/>
      <c r="M37" s="15">
        <f>E37+SUM(F37:K37)</f>
        <v>7</v>
      </c>
      <c r="N37" s="13"/>
      <c r="O37" s="5"/>
    </row>
    <row r="38" spans="1:15" ht="12.75">
      <c r="A38" s="14" t="s">
        <v>73</v>
      </c>
      <c r="C38" s="13">
        <v>5</v>
      </c>
      <c r="D38" s="13" t="s">
        <v>49</v>
      </c>
      <c r="E38" s="13" t="s">
        <v>49</v>
      </c>
      <c r="F38" s="16"/>
      <c r="G38" s="16"/>
      <c r="H38" s="16"/>
      <c r="I38" s="16"/>
      <c r="J38" s="16"/>
      <c r="K38" s="16"/>
      <c r="L38" s="5"/>
      <c r="M38" s="15">
        <f>5+SUM(F38:K38)</f>
        <v>5</v>
      </c>
      <c r="N38" s="5"/>
      <c r="O38" s="5"/>
    </row>
    <row r="39" spans="1:14" ht="12.75">
      <c r="A39" s="13" t="s">
        <v>107</v>
      </c>
      <c r="C39" s="16"/>
      <c r="D39" s="11">
        <v>3</v>
      </c>
      <c r="E39" s="13" t="s">
        <v>45</v>
      </c>
      <c r="F39" s="16"/>
      <c r="G39" s="16"/>
      <c r="H39" s="16"/>
      <c r="I39" s="16"/>
      <c r="J39" s="16"/>
      <c r="K39" s="16"/>
      <c r="L39" s="5"/>
      <c r="M39" s="15">
        <f>3+SUM(F39:K39)</f>
        <v>3</v>
      </c>
      <c r="N39" s="5"/>
    </row>
    <row r="40" spans="1:14" ht="12.75">
      <c r="A40" s="13" t="s">
        <v>79</v>
      </c>
      <c r="C40" s="13">
        <v>8</v>
      </c>
      <c r="D40" s="13">
        <v>14</v>
      </c>
      <c r="E40" s="13" t="s">
        <v>179</v>
      </c>
      <c r="F40" s="16"/>
      <c r="G40" s="16"/>
      <c r="H40" s="16"/>
      <c r="I40" s="16"/>
      <c r="J40" s="16"/>
      <c r="K40" s="16"/>
      <c r="L40" s="5"/>
      <c r="M40" s="15">
        <f>14+SUM(F40:K40)</f>
        <v>14</v>
      </c>
      <c r="N40" s="5"/>
    </row>
    <row r="41" spans="1:14" ht="12.75">
      <c r="A41" s="13" t="s">
        <v>0</v>
      </c>
      <c r="C41" s="20">
        <v>28</v>
      </c>
      <c r="D41" s="19">
        <v>32</v>
      </c>
      <c r="E41" s="19" t="s">
        <v>199</v>
      </c>
      <c r="F41" s="13" t="s">
        <v>200</v>
      </c>
      <c r="G41" s="16"/>
      <c r="H41" s="16"/>
      <c r="I41" s="16"/>
      <c r="J41" s="16"/>
      <c r="K41" s="16"/>
      <c r="L41" s="16"/>
      <c r="M41" s="16"/>
      <c r="N41" s="13"/>
    </row>
    <row r="42" spans="1:14" ht="12.75">
      <c r="A42" s="13" t="s">
        <v>101</v>
      </c>
      <c r="C42" s="16"/>
      <c r="D42" s="13">
        <v>9</v>
      </c>
      <c r="E42" s="12">
        <v>15</v>
      </c>
      <c r="F42" s="16"/>
      <c r="G42" s="16"/>
      <c r="H42" s="16"/>
      <c r="I42" s="16"/>
      <c r="J42" s="16"/>
      <c r="K42" s="16"/>
      <c r="L42" s="5"/>
      <c r="M42" s="20">
        <f>E42+SUM(F42:K42)</f>
        <v>15</v>
      </c>
      <c r="N42" s="13" t="s">
        <v>247</v>
      </c>
    </row>
    <row r="43" spans="1:14" ht="12.75">
      <c r="A43" s="13" t="s">
        <v>33</v>
      </c>
      <c r="C43" s="18">
        <v>21</v>
      </c>
      <c r="D43" s="18" t="s">
        <v>44</v>
      </c>
      <c r="E43" s="18" t="s">
        <v>44</v>
      </c>
      <c r="F43" s="16"/>
      <c r="G43" s="16"/>
      <c r="H43" s="16"/>
      <c r="I43" s="16"/>
      <c r="J43" s="16"/>
      <c r="K43" s="16"/>
      <c r="L43" s="5"/>
      <c r="M43" s="20">
        <f>21+SUM(F43:K43)</f>
        <v>21</v>
      </c>
      <c r="N43" s="13" t="s">
        <v>247</v>
      </c>
    </row>
    <row r="44" spans="1:14" ht="12.75">
      <c r="A44" s="13" t="s">
        <v>35</v>
      </c>
      <c r="C44" s="18">
        <v>26</v>
      </c>
      <c r="D44" s="18" t="s">
        <v>132</v>
      </c>
      <c r="E44" s="18" t="s">
        <v>132</v>
      </c>
      <c r="F44" s="16"/>
      <c r="G44" s="16"/>
      <c r="H44" s="16"/>
      <c r="I44" s="16"/>
      <c r="J44" s="16"/>
      <c r="K44" s="16"/>
      <c r="L44" s="5"/>
      <c r="M44" s="20">
        <f>26+SUM(F44:K44)</f>
        <v>26</v>
      </c>
      <c r="N44" s="13" t="s">
        <v>247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2">
      <selection activeCell="M21" sqref="M21"/>
    </sheetView>
  </sheetViews>
  <sheetFormatPr defaultColWidth="9.140625" defaultRowHeight="12.75"/>
  <cols>
    <col min="1" max="1" width="33.28125" style="0" customWidth="1"/>
    <col min="2" max="2" width="7.8515625" style="0" customWidth="1"/>
    <col min="3" max="3" width="11.57421875" style="0" customWidth="1"/>
    <col min="4" max="5" width="17.140625" style="0" customWidth="1"/>
    <col min="6" max="6" width="11.8515625" style="0" customWidth="1"/>
    <col min="7" max="7" width="12.28125" style="0" customWidth="1"/>
    <col min="8" max="8" width="11.8515625" style="0" customWidth="1"/>
    <col min="9" max="9" width="14.8515625" style="0" customWidth="1"/>
    <col min="10" max="10" width="13.8515625" style="0" customWidth="1"/>
    <col min="11" max="11" width="12.00390625" style="0" customWidth="1"/>
    <col min="12" max="12" width="8.7109375" style="0" customWidth="1"/>
    <col min="13" max="13" width="14.00390625" style="0" customWidth="1"/>
    <col min="20" max="20" width="20.57421875" style="0" customWidth="1"/>
  </cols>
  <sheetData>
    <row r="2" spans="2:12" ht="12.75">
      <c r="B2" s="4" t="s">
        <v>16</v>
      </c>
      <c r="C2" s="7"/>
      <c r="D2" s="4" t="s">
        <v>17</v>
      </c>
      <c r="E2" s="8"/>
      <c r="F2" s="9" t="s">
        <v>18</v>
      </c>
      <c r="G2" s="4"/>
      <c r="H2" s="4"/>
      <c r="I2" s="4"/>
      <c r="J2" s="4"/>
      <c r="K2" s="4"/>
      <c r="L2" s="4"/>
    </row>
    <row r="6" spans="1:13" ht="12.75">
      <c r="A6" s="1" t="s">
        <v>14</v>
      </c>
      <c r="B6" s="1"/>
      <c r="C6" s="17" t="s">
        <v>82</v>
      </c>
      <c r="D6" s="17" t="s">
        <v>129</v>
      </c>
      <c r="E6" s="17" t="s">
        <v>193</v>
      </c>
      <c r="F6" s="17" t="s">
        <v>83</v>
      </c>
      <c r="G6" s="17" t="s">
        <v>194</v>
      </c>
      <c r="H6" s="17" t="s">
        <v>195</v>
      </c>
      <c r="I6" s="17" t="s">
        <v>196</v>
      </c>
      <c r="J6" s="6" t="s">
        <v>197</v>
      </c>
      <c r="K6" s="6" t="s">
        <v>248</v>
      </c>
      <c r="L6" s="6"/>
      <c r="M6" s="6" t="s">
        <v>59</v>
      </c>
    </row>
    <row r="7" spans="3:11" ht="12.75">
      <c r="C7" s="6"/>
      <c r="D7" s="6"/>
      <c r="E7" s="6"/>
      <c r="F7" s="17">
        <v>41392</v>
      </c>
      <c r="G7" s="17">
        <v>41406</v>
      </c>
      <c r="H7" s="17">
        <v>41476</v>
      </c>
      <c r="I7" s="17">
        <v>41497</v>
      </c>
      <c r="J7" s="17">
        <v>41525</v>
      </c>
      <c r="K7" s="17">
        <v>41560</v>
      </c>
    </row>
    <row r="8" spans="1:12" ht="12.75">
      <c r="A8" s="1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ht="12.75">
      <c r="A9" s="14" t="s">
        <v>27</v>
      </c>
      <c r="C9" s="16"/>
      <c r="D9">
        <v>3</v>
      </c>
      <c r="E9" s="5">
        <v>13</v>
      </c>
      <c r="F9" s="16"/>
      <c r="G9" s="16"/>
      <c r="H9" s="16"/>
      <c r="I9" s="16"/>
      <c r="J9" s="16"/>
      <c r="K9" s="16"/>
      <c r="L9" s="5"/>
      <c r="M9" s="5">
        <f>E9+SUM(F9:K9)</f>
        <v>13</v>
      </c>
      <c r="N9" s="5"/>
    </row>
    <row r="10" spans="1:14" ht="12.75">
      <c r="A10" s="13" t="s">
        <v>173</v>
      </c>
      <c r="C10" s="16"/>
      <c r="D10">
        <v>4</v>
      </c>
      <c r="E10" s="12">
        <v>26</v>
      </c>
      <c r="F10" s="16"/>
      <c r="G10" s="16"/>
      <c r="H10" s="16"/>
      <c r="I10" s="16"/>
      <c r="J10" s="16"/>
      <c r="K10" s="16"/>
      <c r="L10" s="5"/>
      <c r="M10" s="12">
        <f>E10+SUM(F10:K10)</f>
        <v>26</v>
      </c>
      <c r="N10" s="13" t="s">
        <v>247</v>
      </c>
    </row>
    <row r="11" spans="1:14" ht="12.75">
      <c r="A11" s="14" t="s">
        <v>138</v>
      </c>
      <c r="C11" s="16"/>
      <c r="D11" s="16"/>
      <c r="E11" s="16"/>
      <c r="F11">
        <v>5</v>
      </c>
      <c r="G11">
        <v>4</v>
      </c>
      <c r="H11">
        <v>5</v>
      </c>
      <c r="I11">
        <v>5</v>
      </c>
      <c r="J11">
        <v>5</v>
      </c>
      <c r="K11">
        <v>4</v>
      </c>
      <c r="M11" s="12">
        <f>SUM(F11:K11)</f>
        <v>28</v>
      </c>
      <c r="N11" s="13" t="s">
        <v>247</v>
      </c>
    </row>
    <row r="12" spans="1:14" ht="12.75">
      <c r="A12" s="14" t="s">
        <v>102</v>
      </c>
      <c r="C12" s="16"/>
      <c r="D12">
        <v>6</v>
      </c>
      <c r="E12" s="13" t="s">
        <v>58</v>
      </c>
      <c r="F12" s="16"/>
      <c r="G12" s="16"/>
      <c r="H12" s="16"/>
      <c r="I12" s="16"/>
      <c r="J12" s="16"/>
      <c r="K12" s="16"/>
      <c r="L12" s="5"/>
      <c r="M12" s="5">
        <f>6+SUM(F12:K12)</f>
        <v>6</v>
      </c>
      <c r="N12" s="5"/>
    </row>
    <row r="13" spans="1:14" ht="12.75">
      <c r="A13" s="14" t="s">
        <v>81</v>
      </c>
      <c r="C13">
        <v>1</v>
      </c>
      <c r="D13" s="14" t="s">
        <v>51</v>
      </c>
      <c r="E13" s="14" t="s">
        <v>51</v>
      </c>
      <c r="F13" s="16"/>
      <c r="G13" s="16"/>
      <c r="H13" s="16"/>
      <c r="I13" s="16"/>
      <c r="J13" s="16"/>
      <c r="K13" s="16"/>
      <c r="L13" s="5"/>
      <c r="M13" s="5">
        <f>1+SUM(F13:K13)</f>
        <v>1</v>
      </c>
      <c r="N13" s="13"/>
    </row>
    <row r="14" spans="1:14" ht="12.75">
      <c r="A14" s="14" t="s">
        <v>85</v>
      </c>
      <c r="C14" s="16"/>
      <c r="D14">
        <v>8</v>
      </c>
      <c r="E14" s="13" t="s">
        <v>47</v>
      </c>
      <c r="F14" s="16"/>
      <c r="G14" s="16"/>
      <c r="H14" s="16"/>
      <c r="I14" s="16"/>
      <c r="J14" s="16"/>
      <c r="K14" s="16"/>
      <c r="L14" s="5"/>
      <c r="M14" s="5">
        <f>8+SUM(F14:K14)</f>
        <v>8</v>
      </c>
      <c r="N14" s="13"/>
    </row>
    <row r="15" spans="1:14" ht="12.75">
      <c r="A15" s="14" t="s">
        <v>118</v>
      </c>
      <c r="C15" s="16"/>
      <c r="D15">
        <v>11</v>
      </c>
      <c r="E15" s="13" t="s">
        <v>84</v>
      </c>
      <c r="F15" s="16"/>
      <c r="G15" s="16"/>
      <c r="H15" s="16"/>
      <c r="I15" s="16"/>
      <c r="J15" s="16"/>
      <c r="K15" s="16"/>
      <c r="L15" s="5"/>
      <c r="M15" s="5">
        <f>11+SUM(F15:K15)</f>
        <v>11</v>
      </c>
      <c r="N15" s="5"/>
    </row>
    <row r="16" spans="1:14" ht="12.75">
      <c r="A16" s="14" t="s">
        <v>86</v>
      </c>
      <c r="C16" s="16"/>
      <c r="D16">
        <v>1</v>
      </c>
      <c r="E16" s="13" t="s">
        <v>51</v>
      </c>
      <c r="F16" s="16"/>
      <c r="G16" s="16"/>
      <c r="H16" s="16"/>
      <c r="I16" s="16"/>
      <c r="J16" s="16"/>
      <c r="K16" s="16"/>
      <c r="L16" s="5"/>
      <c r="M16" s="5">
        <f>1+SUM(F16:K16)</f>
        <v>1</v>
      </c>
      <c r="N16" s="5"/>
    </row>
    <row r="17" spans="1:13" ht="12.75">
      <c r="A17" s="14" t="s">
        <v>245</v>
      </c>
      <c r="C17" s="16"/>
      <c r="D17" s="16"/>
      <c r="E17" s="16"/>
      <c r="F17" s="16"/>
      <c r="G17" s="16"/>
      <c r="H17" s="16"/>
      <c r="I17" s="16"/>
      <c r="J17">
        <v>3</v>
      </c>
      <c r="K17" s="16"/>
      <c r="M17">
        <f>SUM(F17:K17)</f>
        <v>3</v>
      </c>
    </row>
    <row r="18" spans="1:14" ht="12.75">
      <c r="A18" s="14" t="s">
        <v>10</v>
      </c>
      <c r="C18">
        <v>8</v>
      </c>
      <c r="D18">
        <v>8</v>
      </c>
      <c r="E18" s="12">
        <v>17</v>
      </c>
      <c r="F18" s="16"/>
      <c r="G18" s="16"/>
      <c r="H18" s="16"/>
      <c r="I18" s="16"/>
      <c r="J18" s="16"/>
      <c r="K18" s="16"/>
      <c r="L18" s="5"/>
      <c r="M18" s="12">
        <f>E18+SUM(F18:K18)</f>
        <v>17</v>
      </c>
      <c r="N18" s="13" t="s">
        <v>247</v>
      </c>
    </row>
    <row r="19" spans="1:14" ht="12.75">
      <c r="A19" s="14" t="s">
        <v>22</v>
      </c>
      <c r="C19" s="16"/>
      <c r="D19" s="12">
        <v>18</v>
      </c>
      <c r="E19" s="12">
        <v>21</v>
      </c>
      <c r="F19" s="16"/>
      <c r="G19" s="16"/>
      <c r="H19" s="16"/>
      <c r="I19" s="16"/>
      <c r="J19" s="16"/>
      <c r="K19" s="16"/>
      <c r="L19" s="5"/>
      <c r="M19" s="12">
        <f>E19+SUM(F19:K19)</f>
        <v>21</v>
      </c>
      <c r="N19" s="13" t="s">
        <v>247</v>
      </c>
    </row>
    <row r="20" spans="1:14" ht="12.75">
      <c r="A20" s="14" t="s">
        <v>119</v>
      </c>
      <c r="C20" s="16"/>
      <c r="D20">
        <v>2</v>
      </c>
      <c r="E20" s="13" t="s">
        <v>46</v>
      </c>
      <c r="F20" s="16"/>
      <c r="G20" s="16"/>
      <c r="H20" s="16"/>
      <c r="I20" s="16"/>
      <c r="J20" s="16"/>
      <c r="K20" s="16"/>
      <c r="L20" s="5"/>
      <c r="M20" s="5">
        <f>2+SUM(F20:K20)</f>
        <v>2</v>
      </c>
      <c r="N20" s="5"/>
    </row>
    <row r="21" spans="1:14" ht="12.75">
      <c r="A21" s="14" t="s">
        <v>220</v>
      </c>
      <c r="C21" s="16"/>
      <c r="D21" s="16"/>
      <c r="E21" s="16"/>
      <c r="F21">
        <v>5</v>
      </c>
      <c r="G21">
        <v>4</v>
      </c>
      <c r="H21" s="16"/>
      <c r="I21" s="16"/>
      <c r="J21">
        <v>4</v>
      </c>
      <c r="K21">
        <v>4</v>
      </c>
      <c r="M21" s="12">
        <f>SUM(F21:K21)</f>
        <v>17</v>
      </c>
      <c r="N21" s="13" t="s">
        <v>247</v>
      </c>
    </row>
    <row r="22" spans="1:14" ht="12.75">
      <c r="A22" s="14" t="s">
        <v>41</v>
      </c>
      <c r="C22" s="13" t="s">
        <v>50</v>
      </c>
      <c r="D22" s="14" t="s">
        <v>50</v>
      </c>
      <c r="E22" s="14" t="s">
        <v>50</v>
      </c>
      <c r="F22" s="16"/>
      <c r="G22" s="16"/>
      <c r="H22" s="16"/>
      <c r="I22" s="16"/>
      <c r="J22" s="16"/>
      <c r="K22" s="16"/>
      <c r="L22" s="13"/>
      <c r="M22" s="5">
        <f>4+SUM(F22:K22)</f>
        <v>4</v>
      </c>
      <c r="N22" s="13"/>
    </row>
    <row r="23" spans="1:14" ht="12.75">
      <c r="A23" s="13" t="s">
        <v>74</v>
      </c>
      <c r="C23">
        <v>5</v>
      </c>
      <c r="D23" s="14" t="s">
        <v>49</v>
      </c>
      <c r="E23" s="14" t="s">
        <v>49</v>
      </c>
      <c r="F23" s="16"/>
      <c r="G23" s="16"/>
      <c r="H23" s="16"/>
      <c r="I23" s="16"/>
      <c r="J23" s="16"/>
      <c r="K23" s="16"/>
      <c r="L23" s="5"/>
      <c r="M23" s="5">
        <f>5+SUM(F23:K23)</f>
        <v>5</v>
      </c>
      <c r="N23" s="13"/>
    </row>
    <row r="24" spans="1:14" ht="12.75">
      <c r="A24" s="14" t="s">
        <v>68</v>
      </c>
      <c r="C24">
        <v>3</v>
      </c>
      <c r="D24" s="14" t="s">
        <v>45</v>
      </c>
      <c r="E24" s="14" t="s">
        <v>45</v>
      </c>
      <c r="F24" s="16"/>
      <c r="G24" s="16"/>
      <c r="H24" s="16"/>
      <c r="I24" s="16"/>
      <c r="J24" s="16"/>
      <c r="K24" s="16"/>
      <c r="L24" s="5"/>
      <c r="M24" s="5">
        <f>3+SUM(F24:K24)</f>
        <v>3</v>
      </c>
      <c r="N24" s="5"/>
    </row>
    <row r="25" spans="1:14" ht="12.75">
      <c r="A25" s="13" t="s">
        <v>183</v>
      </c>
      <c r="C25" s="16"/>
      <c r="D25" s="16"/>
      <c r="E25">
        <v>2</v>
      </c>
      <c r="F25" s="16"/>
      <c r="G25" s="16"/>
      <c r="H25" s="16"/>
      <c r="I25" s="16"/>
      <c r="J25" s="16"/>
      <c r="K25" s="16"/>
      <c r="L25" s="5"/>
      <c r="M25" s="5">
        <f>E25+SUM(F25:K25)</f>
        <v>2</v>
      </c>
      <c r="N25" s="5"/>
    </row>
    <row r="26" spans="1:14" ht="12.75">
      <c r="A26" s="13" t="s">
        <v>182</v>
      </c>
      <c r="C26" s="16"/>
      <c r="D26" s="16"/>
      <c r="E26">
        <v>5</v>
      </c>
      <c r="F26" s="16"/>
      <c r="G26" s="16"/>
      <c r="H26" s="16"/>
      <c r="I26" s="16"/>
      <c r="J26" s="16"/>
      <c r="K26" s="16"/>
      <c r="L26" s="5"/>
      <c r="M26" s="5">
        <f>E26+SUM(F26:K26)</f>
        <v>5</v>
      </c>
      <c r="N26" s="5"/>
    </row>
    <row r="27" spans="1:14" ht="12.75">
      <c r="A27" s="14" t="s">
        <v>28</v>
      </c>
      <c r="C27" s="16"/>
      <c r="D27">
        <v>2</v>
      </c>
      <c r="E27" s="13" t="s">
        <v>46</v>
      </c>
      <c r="F27" s="16"/>
      <c r="G27" s="16"/>
      <c r="H27" s="16"/>
      <c r="I27" s="16"/>
      <c r="J27" s="16"/>
      <c r="K27" s="16"/>
      <c r="L27" s="5"/>
      <c r="M27" s="5">
        <f>2+SUM(F27:K27)</f>
        <v>2</v>
      </c>
      <c r="N27" s="5"/>
    </row>
    <row r="28" spans="1:14" ht="12.75">
      <c r="A28" s="13" t="s">
        <v>2</v>
      </c>
      <c r="C28" s="18">
        <v>18</v>
      </c>
      <c r="D28" s="12">
        <v>20</v>
      </c>
      <c r="E28" s="18" t="s">
        <v>128</v>
      </c>
      <c r="F28" s="16"/>
      <c r="G28" s="16"/>
      <c r="H28" s="16"/>
      <c r="I28" s="16"/>
      <c r="J28" s="16"/>
      <c r="K28" s="16"/>
      <c r="L28" s="13"/>
      <c r="M28" s="12">
        <f>20+SUM(F28:K28)</f>
        <v>20</v>
      </c>
      <c r="N28" s="13" t="s">
        <v>247</v>
      </c>
    </row>
    <row r="29" spans="1:14" ht="12.75">
      <c r="A29" s="14" t="s">
        <v>73</v>
      </c>
      <c r="C29">
        <v>5</v>
      </c>
      <c r="D29" s="14" t="s">
        <v>49</v>
      </c>
      <c r="E29" s="14" t="s">
        <v>49</v>
      </c>
      <c r="F29" s="16"/>
      <c r="G29" s="16"/>
      <c r="H29" s="16"/>
      <c r="I29" s="16"/>
      <c r="J29" s="16"/>
      <c r="K29" s="16"/>
      <c r="L29" s="5"/>
      <c r="M29" s="5">
        <f>5+SUM(F29:K29)</f>
        <v>5</v>
      </c>
      <c r="N29" s="13"/>
    </row>
    <row r="30" spans="1:14" ht="12.75">
      <c r="A30" s="13" t="s">
        <v>4</v>
      </c>
      <c r="C30" s="13">
        <v>3</v>
      </c>
      <c r="D30" s="14" t="s">
        <v>45</v>
      </c>
      <c r="E30" s="14" t="s">
        <v>45</v>
      </c>
      <c r="F30" s="16"/>
      <c r="G30" s="16"/>
      <c r="H30" s="16"/>
      <c r="I30" s="16"/>
      <c r="J30" s="16"/>
      <c r="K30" s="16"/>
      <c r="L30" s="13"/>
      <c r="M30" s="5">
        <f>3+SUM(F30:K30)</f>
        <v>3</v>
      </c>
      <c r="N30" s="5"/>
    </row>
    <row r="31" spans="1:14" ht="12.75">
      <c r="A31" s="14" t="s">
        <v>101</v>
      </c>
      <c r="C31" s="16"/>
      <c r="D31">
        <v>10</v>
      </c>
      <c r="E31" s="12">
        <v>23</v>
      </c>
      <c r="F31" s="16"/>
      <c r="G31" s="16"/>
      <c r="H31" s="16"/>
      <c r="I31" s="16"/>
      <c r="J31" s="16"/>
      <c r="K31" s="16"/>
      <c r="L31" s="5"/>
      <c r="M31" s="12">
        <f>E31+SUM(F31:K31)</f>
        <v>23</v>
      </c>
      <c r="N31" s="13" t="s">
        <v>247</v>
      </c>
    </row>
    <row r="32" spans="1:14" ht="12.75">
      <c r="A32" s="14" t="s">
        <v>33</v>
      </c>
      <c r="C32">
        <v>13</v>
      </c>
      <c r="D32" s="14" t="s">
        <v>53</v>
      </c>
      <c r="E32" s="14" t="s">
        <v>53</v>
      </c>
      <c r="F32" s="16"/>
      <c r="G32" s="16"/>
      <c r="H32" s="16"/>
      <c r="I32" s="16"/>
      <c r="J32" s="16"/>
      <c r="K32" s="16"/>
      <c r="L32" s="5"/>
      <c r="M32" s="5">
        <f>13+SUM(F32:K32)</f>
        <v>13</v>
      </c>
      <c r="N32" s="5"/>
    </row>
    <row r="33" spans="1:14" ht="12.75">
      <c r="A33" s="14" t="s">
        <v>35</v>
      </c>
      <c r="C33">
        <v>11</v>
      </c>
      <c r="D33" s="14" t="s">
        <v>84</v>
      </c>
      <c r="E33" s="14" t="s">
        <v>84</v>
      </c>
      <c r="F33" s="16"/>
      <c r="G33" s="16"/>
      <c r="H33" s="16"/>
      <c r="I33" s="16"/>
      <c r="J33" s="16"/>
      <c r="K33" s="16"/>
      <c r="L33" s="5"/>
      <c r="M33" s="5">
        <f>11+SUM(F33:K33)</f>
        <v>11</v>
      </c>
      <c r="N33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1.8515625" style="0" customWidth="1"/>
    <col min="3" max="3" width="14.7109375" style="0" customWidth="1"/>
    <col min="4" max="4" width="14.421875" style="0" customWidth="1"/>
    <col min="5" max="5" width="15.8515625" style="0" customWidth="1"/>
    <col min="6" max="6" width="13.28125" style="0" customWidth="1"/>
    <col min="7" max="7" width="12.7109375" style="0" customWidth="1"/>
    <col min="8" max="8" width="10.57421875" style="0" customWidth="1"/>
    <col min="9" max="9" width="13.421875" style="0" customWidth="1"/>
    <col min="10" max="10" width="13.00390625" style="0" customWidth="1"/>
    <col min="11" max="11" width="14.421875" style="0" customWidth="1"/>
  </cols>
  <sheetData>
    <row r="2" spans="2:11" ht="12.75">
      <c r="B2" s="4"/>
      <c r="C2" s="11"/>
      <c r="D2" s="4"/>
      <c r="F2" s="8"/>
      <c r="G2" s="9" t="s">
        <v>18</v>
      </c>
      <c r="H2" s="9"/>
      <c r="I2" s="9"/>
      <c r="J2" s="9"/>
      <c r="K2" s="9"/>
    </row>
    <row r="4" ht="12.75">
      <c r="A4" s="14" t="s">
        <v>253</v>
      </c>
    </row>
    <row r="6" spans="1:14" ht="12.75">
      <c r="A6" s="1" t="s">
        <v>14</v>
      </c>
      <c r="B6" s="1"/>
      <c r="C6" s="17" t="s">
        <v>82</v>
      </c>
      <c r="D6" s="17" t="s">
        <v>129</v>
      </c>
      <c r="E6" s="17" t="s">
        <v>193</v>
      </c>
      <c r="F6" s="17" t="s">
        <v>83</v>
      </c>
      <c r="G6" s="17" t="s">
        <v>194</v>
      </c>
      <c r="H6" s="17" t="s">
        <v>195</v>
      </c>
      <c r="I6" s="17" t="s">
        <v>196</v>
      </c>
      <c r="J6" s="6" t="s">
        <v>197</v>
      </c>
      <c r="K6" s="6" t="s">
        <v>248</v>
      </c>
      <c r="L6" s="6"/>
      <c r="M6" s="6" t="s">
        <v>59</v>
      </c>
      <c r="N6" s="5"/>
    </row>
    <row r="7" spans="3:14" ht="12.75">
      <c r="C7" s="6"/>
      <c r="D7" s="6"/>
      <c r="E7" s="6"/>
      <c r="F7" s="17">
        <v>41392</v>
      </c>
      <c r="G7" s="17">
        <v>41406</v>
      </c>
      <c r="H7" s="17">
        <v>41476</v>
      </c>
      <c r="I7" s="17">
        <v>41497</v>
      </c>
      <c r="J7" s="17">
        <v>41525</v>
      </c>
      <c r="K7" s="17">
        <v>41560</v>
      </c>
      <c r="L7" s="5"/>
      <c r="M7" s="5"/>
      <c r="N7" s="5"/>
    </row>
    <row r="8" spans="1:14" ht="12.75">
      <c r="A8" s="1" t="s">
        <v>24</v>
      </c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13" t="s">
        <v>72</v>
      </c>
      <c r="C9">
        <v>3</v>
      </c>
      <c r="D9">
        <v>5</v>
      </c>
      <c r="E9" s="5">
        <v>13</v>
      </c>
      <c r="F9" s="15">
        <v>4</v>
      </c>
      <c r="G9" s="16"/>
      <c r="H9" s="16"/>
      <c r="I9" s="15">
        <v>4</v>
      </c>
      <c r="J9" s="11">
        <v>2</v>
      </c>
      <c r="K9" s="13">
        <v>3</v>
      </c>
      <c r="L9" s="5"/>
      <c r="M9" s="12">
        <f>13+SUM(F9:K9)</f>
        <v>26</v>
      </c>
      <c r="N9" s="13"/>
    </row>
    <row r="10" spans="1:14" ht="12.75">
      <c r="A10" t="s">
        <v>11</v>
      </c>
      <c r="C10" s="12">
        <v>21</v>
      </c>
      <c r="D10" s="12">
        <v>42</v>
      </c>
      <c r="E10" s="12">
        <v>65</v>
      </c>
      <c r="F10" s="13" t="s">
        <v>200</v>
      </c>
      <c r="G10" s="16"/>
      <c r="H10" s="16"/>
      <c r="I10" s="16"/>
      <c r="J10" s="16"/>
      <c r="K10" s="16"/>
      <c r="L10" s="16"/>
      <c r="M10" s="16"/>
      <c r="N10" s="5"/>
    </row>
    <row r="11" spans="1:14" ht="12.75">
      <c r="A11" s="11" t="s">
        <v>21</v>
      </c>
      <c r="C11" s="18" t="s">
        <v>57</v>
      </c>
      <c r="D11" s="12">
        <v>30</v>
      </c>
      <c r="E11" s="12">
        <v>37</v>
      </c>
      <c r="F11" s="15">
        <v>4</v>
      </c>
      <c r="G11" s="16"/>
      <c r="H11" s="13">
        <v>4</v>
      </c>
      <c r="I11" s="11">
        <v>4</v>
      </c>
      <c r="J11" s="16"/>
      <c r="K11" s="16"/>
      <c r="L11" s="13"/>
      <c r="M11" s="12">
        <f>37+SUM(F11:K11)</f>
        <v>49</v>
      </c>
      <c r="N11" s="5"/>
    </row>
    <row r="12" spans="1:14" ht="12.75">
      <c r="A12" s="15" t="s">
        <v>65</v>
      </c>
      <c r="C12">
        <v>1</v>
      </c>
      <c r="D12" s="14" t="s">
        <v>51</v>
      </c>
      <c r="E12" s="18">
        <v>15</v>
      </c>
      <c r="F12" s="11">
        <v>4</v>
      </c>
      <c r="G12" s="13">
        <v>4</v>
      </c>
      <c r="H12" s="16"/>
      <c r="I12" s="16"/>
      <c r="J12" s="13">
        <v>4</v>
      </c>
      <c r="K12" s="13">
        <v>5</v>
      </c>
      <c r="L12" s="5"/>
      <c r="M12" s="12">
        <f>15+SUM(F12:K12)</f>
        <v>32</v>
      </c>
      <c r="N12" s="5"/>
    </row>
    <row r="13" spans="1:14" ht="12.75">
      <c r="A13" s="13" t="s">
        <v>220</v>
      </c>
      <c r="C13" s="16"/>
      <c r="D13" s="16"/>
      <c r="E13" s="16"/>
      <c r="F13" s="16"/>
      <c r="G13" s="16"/>
      <c r="H13" s="16"/>
      <c r="I13" s="16"/>
      <c r="J13" s="16"/>
      <c r="K13" s="5">
        <v>4</v>
      </c>
      <c r="L13" s="5"/>
      <c r="M13" s="5">
        <v>4</v>
      </c>
      <c r="N13" s="5"/>
    </row>
    <row r="14" spans="1:14" ht="12.75">
      <c r="A14" s="15" t="s">
        <v>9</v>
      </c>
      <c r="C14" s="16"/>
      <c r="D14">
        <v>7</v>
      </c>
      <c r="E14" s="5">
        <v>8</v>
      </c>
      <c r="F14" s="16"/>
      <c r="G14" s="16"/>
      <c r="H14" s="16"/>
      <c r="I14" s="16"/>
      <c r="J14" s="16"/>
      <c r="K14" s="16"/>
      <c r="L14" s="13"/>
      <c r="M14" s="5">
        <f>8+SUM(F14:K14)</f>
        <v>8</v>
      </c>
      <c r="N14" s="5"/>
    </row>
    <row r="15" spans="1:14" ht="12.75">
      <c r="A15" s="15" t="s">
        <v>13</v>
      </c>
      <c r="C15" s="16"/>
      <c r="D15" s="16"/>
      <c r="E15" s="5">
        <v>0</v>
      </c>
      <c r="F15" s="16"/>
      <c r="G15" s="16"/>
      <c r="H15" s="16"/>
      <c r="I15" s="16"/>
      <c r="J15" s="16"/>
      <c r="K15" s="16"/>
      <c r="L15" s="5"/>
      <c r="M15" s="5">
        <f>0+SUM(F15:K15)</f>
        <v>0</v>
      </c>
      <c r="N15" s="5"/>
    </row>
    <row r="16" spans="1:14" ht="12.75">
      <c r="A16" s="15" t="s">
        <v>34</v>
      </c>
      <c r="C16">
        <v>13</v>
      </c>
      <c r="D16" s="12">
        <v>29</v>
      </c>
      <c r="E16" s="12">
        <v>43</v>
      </c>
      <c r="F16" s="16"/>
      <c r="G16" s="16"/>
      <c r="H16" s="16"/>
      <c r="I16" s="16"/>
      <c r="J16" s="16"/>
      <c r="K16" s="16"/>
      <c r="L16" s="5"/>
      <c r="M16" s="12">
        <f>43+SUM(F16:K16)</f>
        <v>43</v>
      </c>
      <c r="N16" s="5"/>
    </row>
    <row r="17" spans="1:14" ht="12.75">
      <c r="A17" s="15" t="s">
        <v>137</v>
      </c>
      <c r="C17" s="16"/>
      <c r="D17" s="16"/>
      <c r="E17" s="13">
        <v>2</v>
      </c>
      <c r="F17" s="11">
        <v>4</v>
      </c>
      <c r="G17" s="11">
        <v>3</v>
      </c>
      <c r="H17" s="16"/>
      <c r="I17" s="16"/>
      <c r="J17" s="13">
        <v>2</v>
      </c>
      <c r="K17" s="13">
        <v>2</v>
      </c>
      <c r="L17" s="13"/>
      <c r="M17" s="5">
        <f>2+SUM(F17:K17)</f>
        <v>13</v>
      </c>
      <c r="N17" s="5"/>
    </row>
    <row r="18" spans="1:14" ht="12.75">
      <c r="A18" s="14" t="s">
        <v>3</v>
      </c>
      <c r="C18">
        <v>7</v>
      </c>
      <c r="D18" s="12">
        <v>20</v>
      </c>
      <c r="E18" s="18" t="s">
        <v>128</v>
      </c>
      <c r="F18" s="16"/>
      <c r="G18" s="16"/>
      <c r="H18" s="16"/>
      <c r="I18" s="16"/>
      <c r="J18" s="16"/>
      <c r="K18" s="16"/>
      <c r="L18" s="13"/>
      <c r="M18" s="12">
        <f>20+SUM(F18:K18)</f>
        <v>20</v>
      </c>
      <c r="N18" s="5"/>
    </row>
    <row r="19" spans="1:14" ht="12.75">
      <c r="A19" s="15"/>
      <c r="C19" s="1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1" t="s">
        <v>14</v>
      </c>
      <c r="B20" s="1"/>
      <c r="C20" s="17" t="s">
        <v>82</v>
      </c>
      <c r="D20" s="17" t="s">
        <v>129</v>
      </c>
      <c r="E20" s="17" t="s">
        <v>193</v>
      </c>
      <c r="F20" s="17" t="s">
        <v>83</v>
      </c>
      <c r="G20" s="17" t="s">
        <v>194</v>
      </c>
      <c r="H20" s="17" t="s">
        <v>195</v>
      </c>
      <c r="I20" s="17" t="s">
        <v>196</v>
      </c>
      <c r="J20" s="6" t="s">
        <v>197</v>
      </c>
      <c r="K20" s="6" t="s">
        <v>248</v>
      </c>
      <c r="L20" s="6"/>
      <c r="M20" s="6" t="s">
        <v>59</v>
      </c>
      <c r="N20" s="5"/>
    </row>
    <row r="21" spans="3:14" ht="12.75">
      <c r="C21" s="6"/>
      <c r="D21" s="6"/>
      <c r="E21" s="6"/>
      <c r="F21" s="17">
        <v>41392</v>
      </c>
      <c r="G21" s="17">
        <v>41406</v>
      </c>
      <c r="H21" s="17">
        <v>41476</v>
      </c>
      <c r="I21" s="17">
        <v>41497</v>
      </c>
      <c r="J21" s="17">
        <v>41525</v>
      </c>
      <c r="K21" s="17">
        <v>41560</v>
      </c>
      <c r="L21" s="5"/>
      <c r="M21" s="5"/>
      <c r="N21" s="5"/>
    </row>
    <row r="22" spans="1:14" ht="12.75">
      <c r="A22" s="1" t="s">
        <v>25</v>
      </c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13" t="s">
        <v>72</v>
      </c>
      <c r="C23" s="16"/>
      <c r="D23" s="16"/>
      <c r="E23" s="13">
        <v>1</v>
      </c>
      <c r="F23" s="16"/>
      <c r="G23" s="16"/>
      <c r="H23" s="16"/>
      <c r="I23" s="16"/>
      <c r="J23" s="16"/>
      <c r="K23" s="16"/>
      <c r="L23" s="13"/>
      <c r="M23" s="5">
        <f>1+SUM(F23:K23)</f>
        <v>1</v>
      </c>
      <c r="N23" s="5"/>
    </row>
    <row r="24" spans="1:14" ht="12.75">
      <c r="A24" t="s">
        <v>11</v>
      </c>
      <c r="C24" s="12">
        <v>16</v>
      </c>
      <c r="D24" s="12">
        <v>36</v>
      </c>
      <c r="E24" s="18">
        <v>56</v>
      </c>
      <c r="F24" s="13">
        <v>4</v>
      </c>
      <c r="G24" s="13">
        <v>4</v>
      </c>
      <c r="H24" s="16"/>
      <c r="I24" s="16"/>
      <c r="J24" s="16"/>
      <c r="K24" s="16"/>
      <c r="L24" s="13"/>
      <c r="M24" s="12">
        <f>56+SUM(F24:K24)</f>
        <v>64</v>
      </c>
      <c r="N24" s="5"/>
    </row>
    <row r="25" spans="1:14" ht="12.75">
      <c r="A25" s="11" t="s">
        <v>21</v>
      </c>
      <c r="C25" s="14" t="s">
        <v>84</v>
      </c>
      <c r="D25" s="12">
        <v>29</v>
      </c>
      <c r="E25" s="18">
        <v>36</v>
      </c>
      <c r="F25" s="11">
        <v>3</v>
      </c>
      <c r="G25" s="16"/>
      <c r="H25" s="11">
        <v>4</v>
      </c>
      <c r="I25" s="11">
        <v>4</v>
      </c>
      <c r="J25" s="16"/>
      <c r="K25" s="16"/>
      <c r="L25" s="13"/>
      <c r="M25" s="12">
        <f>36+SUM(F25:K25)</f>
        <v>47</v>
      </c>
      <c r="N25" s="5"/>
    </row>
    <row r="26" spans="1:14" ht="12.75">
      <c r="A26" s="15" t="s">
        <v>65</v>
      </c>
      <c r="C26" s="16"/>
      <c r="D26" s="16"/>
      <c r="E26" s="13">
        <v>11</v>
      </c>
      <c r="F26" s="5">
        <v>4</v>
      </c>
      <c r="G26" s="5">
        <v>5</v>
      </c>
      <c r="H26" s="16"/>
      <c r="I26" s="16"/>
      <c r="J26" s="5">
        <v>4</v>
      </c>
      <c r="K26" s="15">
        <v>4</v>
      </c>
      <c r="L26" s="5"/>
      <c r="M26" s="12">
        <f>11+SUM(F26:K26)</f>
        <v>28</v>
      </c>
      <c r="N26" s="5"/>
    </row>
    <row r="27" spans="1:14" ht="12.75">
      <c r="A27" t="s">
        <v>6</v>
      </c>
      <c r="C27" s="18">
        <v>75</v>
      </c>
      <c r="D27" s="18" t="s">
        <v>136</v>
      </c>
      <c r="E27" s="18" t="s">
        <v>136</v>
      </c>
      <c r="F27" s="16"/>
      <c r="G27" s="16"/>
      <c r="H27" s="16"/>
      <c r="I27" s="16"/>
      <c r="J27" s="16"/>
      <c r="K27" s="16"/>
      <c r="L27" s="5"/>
      <c r="M27" s="12">
        <f>75+SUM(F27:K27)</f>
        <v>75</v>
      </c>
      <c r="N27" s="5"/>
    </row>
    <row r="28" spans="1:14" ht="12.75">
      <c r="A28" s="15" t="s">
        <v>9</v>
      </c>
      <c r="C28" s="16"/>
      <c r="D28">
        <v>9</v>
      </c>
      <c r="E28" s="5">
        <v>9</v>
      </c>
      <c r="F28" s="16"/>
      <c r="G28" s="16"/>
      <c r="H28" s="16"/>
      <c r="I28" s="16"/>
      <c r="J28" s="16"/>
      <c r="K28" s="16"/>
      <c r="L28" s="5"/>
      <c r="M28" s="5">
        <f>9+SUM(F28:K28)</f>
        <v>9</v>
      </c>
      <c r="N28" s="5"/>
    </row>
    <row r="29" spans="1:14" ht="12.75">
      <c r="A29" s="15" t="s">
        <v>13</v>
      </c>
      <c r="C29" s="16"/>
      <c r="D29" s="16"/>
      <c r="E29" s="13">
        <v>1</v>
      </c>
      <c r="F29" s="16"/>
      <c r="G29" s="16"/>
      <c r="H29" s="16"/>
      <c r="I29" s="16"/>
      <c r="J29" s="16"/>
      <c r="K29" s="16"/>
      <c r="L29" s="13"/>
      <c r="M29" s="5">
        <f>1+SUM(F29:K29)</f>
        <v>1</v>
      </c>
      <c r="N29" s="5"/>
    </row>
    <row r="30" spans="1:14" ht="12.75">
      <c r="A30" s="15" t="s">
        <v>34</v>
      </c>
      <c r="C30" s="16"/>
      <c r="D30" s="12">
        <v>27</v>
      </c>
      <c r="E30" s="18">
        <v>42</v>
      </c>
      <c r="F30" s="16"/>
      <c r="G30" s="16"/>
      <c r="H30" s="16"/>
      <c r="I30" s="16"/>
      <c r="J30" s="16"/>
      <c r="K30" s="16"/>
      <c r="L30" s="13"/>
      <c r="M30" s="12">
        <f>42+SUM(F30:K30)</f>
        <v>42</v>
      </c>
      <c r="N30" s="5"/>
    </row>
    <row r="31" spans="1:14" ht="12.75">
      <c r="A31" s="15" t="s">
        <v>137</v>
      </c>
      <c r="C31" s="16"/>
      <c r="D31" s="16"/>
      <c r="E31" s="13">
        <v>1</v>
      </c>
      <c r="F31" s="5">
        <v>3</v>
      </c>
      <c r="G31" s="11">
        <v>3</v>
      </c>
      <c r="H31" s="16"/>
      <c r="I31" s="16"/>
      <c r="J31" s="13">
        <v>2</v>
      </c>
      <c r="K31" s="13">
        <v>3</v>
      </c>
      <c r="L31" s="13"/>
      <c r="M31" s="5">
        <f>1+SUM(F31:K31)</f>
        <v>12</v>
      </c>
      <c r="N31" s="5"/>
    </row>
    <row r="32" spans="1:13" ht="12.75">
      <c r="A32" s="14" t="s">
        <v>3</v>
      </c>
      <c r="C32">
        <v>5</v>
      </c>
      <c r="D32" s="12">
        <v>23</v>
      </c>
      <c r="E32" s="18" t="s">
        <v>178</v>
      </c>
      <c r="F32" s="16"/>
      <c r="G32" s="16"/>
      <c r="H32" s="16"/>
      <c r="I32" s="16"/>
      <c r="J32" s="16"/>
      <c r="K32" s="16"/>
      <c r="L32" s="5"/>
      <c r="M32" s="12">
        <f>23+SUM(F32:K32)</f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30.140625" style="0" customWidth="1"/>
    <col min="2" max="2" width="9.421875" style="0" customWidth="1"/>
    <col min="3" max="3" width="16.00390625" style="0" customWidth="1"/>
    <col min="4" max="4" width="15.00390625" style="0" customWidth="1"/>
    <col min="5" max="5" width="16.00390625" style="0" customWidth="1"/>
    <col min="6" max="6" width="12.140625" style="0" customWidth="1"/>
    <col min="7" max="8" width="11.421875" style="0" customWidth="1"/>
    <col min="9" max="9" width="10.8515625" style="0" customWidth="1"/>
    <col min="10" max="10" width="12.140625" style="0" customWidth="1"/>
    <col min="11" max="11" width="11.57421875" style="0" customWidth="1"/>
    <col min="12" max="12" width="7.8515625" style="0" customWidth="1"/>
  </cols>
  <sheetData>
    <row r="1" spans="2:6" ht="12.75">
      <c r="B1" s="5"/>
      <c r="C1" s="5"/>
      <c r="D1" s="5"/>
      <c r="E1" s="5"/>
      <c r="F1" s="5"/>
    </row>
    <row r="2" spans="2:15" ht="12.75">
      <c r="B2" s="11"/>
      <c r="C2" s="11"/>
      <c r="D2" s="11"/>
      <c r="E2" s="3"/>
      <c r="F2" s="9"/>
      <c r="G2" s="9"/>
      <c r="L2" s="9"/>
      <c r="N2" s="3"/>
      <c r="O2" s="9"/>
    </row>
    <row r="4" ht="12.75">
      <c r="A4" s="14" t="s">
        <v>253</v>
      </c>
    </row>
    <row r="6" spans="1:13" ht="12.75">
      <c r="A6" s="1" t="s">
        <v>14</v>
      </c>
      <c r="B6" s="1"/>
      <c r="C6" s="17" t="s">
        <v>82</v>
      </c>
      <c r="D6" s="17" t="s">
        <v>129</v>
      </c>
      <c r="E6" s="17" t="s">
        <v>193</v>
      </c>
      <c r="F6" s="17" t="s">
        <v>83</v>
      </c>
      <c r="G6" s="17" t="s">
        <v>194</v>
      </c>
      <c r="H6" s="17" t="s">
        <v>195</v>
      </c>
      <c r="I6" s="17" t="s">
        <v>196</v>
      </c>
      <c r="J6" s="6" t="s">
        <v>197</v>
      </c>
      <c r="K6" s="6" t="s">
        <v>248</v>
      </c>
      <c r="L6" s="6"/>
      <c r="M6" s="6" t="s">
        <v>59</v>
      </c>
    </row>
    <row r="7" spans="3:13" ht="12.75">
      <c r="C7" s="6"/>
      <c r="D7" s="6"/>
      <c r="E7" s="6"/>
      <c r="F7" s="17">
        <v>41392</v>
      </c>
      <c r="G7" s="17">
        <v>41406</v>
      </c>
      <c r="H7" s="17">
        <v>41476</v>
      </c>
      <c r="I7" s="17">
        <v>41497</v>
      </c>
      <c r="J7" s="17">
        <v>41525</v>
      </c>
      <c r="K7" s="17">
        <v>41560</v>
      </c>
      <c r="L7" s="5"/>
      <c r="M7" s="5"/>
    </row>
    <row r="8" spans="1:13" ht="12.75">
      <c r="A8" s="1" t="s">
        <v>26</v>
      </c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4" ht="12.75">
      <c r="A9" s="14" t="s">
        <v>36</v>
      </c>
      <c r="C9" s="22">
        <v>21</v>
      </c>
      <c r="D9" s="18" t="s">
        <v>44</v>
      </c>
      <c r="E9" s="18" t="s">
        <v>44</v>
      </c>
      <c r="F9" s="27"/>
      <c r="G9" s="27"/>
      <c r="H9" s="27"/>
      <c r="I9" s="27"/>
      <c r="J9" s="27"/>
      <c r="K9" s="27"/>
      <c r="L9" s="11"/>
      <c r="M9" s="18">
        <f>21+SUM(F9:K9)</f>
        <v>21</v>
      </c>
      <c r="N9" s="14"/>
    </row>
    <row r="10" spans="1:13" ht="12.75">
      <c r="A10" t="s">
        <v>6</v>
      </c>
      <c r="C10" s="22">
        <v>18</v>
      </c>
      <c r="D10" s="18" t="s">
        <v>56</v>
      </c>
      <c r="E10" s="18" t="s">
        <v>56</v>
      </c>
      <c r="F10" s="27"/>
      <c r="G10" s="27"/>
      <c r="H10" s="27"/>
      <c r="I10" s="27"/>
      <c r="J10" s="27"/>
      <c r="K10" s="27"/>
      <c r="L10" s="11"/>
      <c r="M10" s="18">
        <f>18+SUM(F10:K10)</f>
        <v>18</v>
      </c>
    </row>
    <row r="11" spans="1:13" ht="12.75">
      <c r="A11" t="s">
        <v>11</v>
      </c>
      <c r="C11" s="27"/>
      <c r="D11" s="27"/>
      <c r="E11" s="27"/>
      <c r="F11" s="11">
        <v>4</v>
      </c>
      <c r="G11" s="11">
        <v>4</v>
      </c>
      <c r="H11" s="27"/>
      <c r="I11" s="27"/>
      <c r="J11" s="27"/>
      <c r="K11" s="27"/>
      <c r="L11" s="11"/>
      <c r="M11" s="5">
        <f>SUM(F11:K11)</f>
        <v>8</v>
      </c>
    </row>
    <row r="12" spans="3:13" ht="12.75">
      <c r="C12" s="4"/>
      <c r="D12" s="4"/>
      <c r="E12" s="4"/>
      <c r="F12" s="11"/>
      <c r="G12" s="11"/>
      <c r="H12" s="11"/>
      <c r="I12" s="11"/>
      <c r="J12" s="11"/>
      <c r="K12" s="11"/>
      <c r="L12" s="11"/>
      <c r="M12" s="5"/>
    </row>
    <row r="13" spans="3:13" ht="12.75">
      <c r="C13" s="4"/>
      <c r="D13" s="4"/>
      <c r="E13" s="4"/>
      <c r="F13" s="11"/>
      <c r="G13" s="11"/>
      <c r="H13" s="11"/>
      <c r="I13" s="11"/>
      <c r="J13" s="11"/>
      <c r="K13" s="11"/>
      <c r="L13" s="11"/>
      <c r="M13" s="5"/>
    </row>
    <row r="14" spans="1:13" ht="12.75">
      <c r="A14" s="1" t="s">
        <v>14</v>
      </c>
      <c r="B14" s="1"/>
      <c r="C14" s="17" t="s">
        <v>82</v>
      </c>
      <c r="D14" s="17" t="s">
        <v>129</v>
      </c>
      <c r="E14" s="17" t="s">
        <v>193</v>
      </c>
      <c r="F14" s="17" t="s">
        <v>83</v>
      </c>
      <c r="G14" s="17" t="s">
        <v>194</v>
      </c>
      <c r="H14" s="17" t="s">
        <v>195</v>
      </c>
      <c r="I14" s="17" t="s">
        <v>196</v>
      </c>
      <c r="J14" s="6" t="s">
        <v>197</v>
      </c>
      <c r="K14" s="6" t="s">
        <v>248</v>
      </c>
      <c r="L14" s="6"/>
      <c r="M14" s="6" t="s">
        <v>59</v>
      </c>
    </row>
    <row r="15" spans="3:13" ht="12.75">
      <c r="C15" s="6"/>
      <c r="D15" s="6"/>
      <c r="E15" s="6"/>
      <c r="F15" s="17">
        <v>41392</v>
      </c>
      <c r="G15" s="17">
        <v>41406</v>
      </c>
      <c r="H15" s="17">
        <v>41476</v>
      </c>
      <c r="I15" s="17">
        <v>41497</v>
      </c>
      <c r="J15" s="17">
        <v>41525</v>
      </c>
      <c r="K15" s="17">
        <v>41560</v>
      </c>
      <c r="L15" s="5"/>
      <c r="M15" s="5"/>
    </row>
    <row r="16" spans="1:13" ht="12.75">
      <c r="A16" s="1" t="s">
        <v>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</row>
    <row r="17" spans="1:13" ht="12.75">
      <c r="A17" s="14" t="s">
        <v>36</v>
      </c>
      <c r="C17" s="22">
        <v>17</v>
      </c>
      <c r="D17" s="18" t="s">
        <v>87</v>
      </c>
      <c r="E17" s="18" t="s">
        <v>87</v>
      </c>
      <c r="F17" s="27"/>
      <c r="G17" s="27"/>
      <c r="H17" s="27"/>
      <c r="I17" s="27"/>
      <c r="J17" s="27"/>
      <c r="K17" s="27"/>
      <c r="L17" s="11"/>
      <c r="M17" s="18">
        <f>17+SUM(F17:K17)</f>
        <v>17</v>
      </c>
    </row>
    <row r="18" spans="1:13" ht="12.75">
      <c r="A18" s="14" t="s">
        <v>71</v>
      </c>
      <c r="C18" s="20">
        <v>121</v>
      </c>
      <c r="D18" s="18" t="s">
        <v>133</v>
      </c>
      <c r="E18" s="18">
        <v>124</v>
      </c>
      <c r="F18" s="27"/>
      <c r="G18" s="27"/>
      <c r="H18" s="27"/>
      <c r="I18" s="13">
        <v>5</v>
      </c>
      <c r="J18" s="27"/>
      <c r="K18" s="27"/>
      <c r="L18" s="13"/>
      <c r="M18" s="18">
        <f>124+SUM(F18:K18)</f>
        <v>129</v>
      </c>
    </row>
    <row r="19" spans="1:13" ht="12.75">
      <c r="A19" s="14" t="s">
        <v>135</v>
      </c>
      <c r="C19" s="27"/>
      <c r="D19" s="27"/>
      <c r="E19" s="5">
        <v>10</v>
      </c>
      <c r="F19" s="27"/>
      <c r="G19" s="27"/>
      <c r="H19" s="27"/>
      <c r="I19" s="27"/>
      <c r="J19" s="13">
        <v>4</v>
      </c>
      <c r="K19" s="27"/>
      <c r="L19" s="13"/>
      <c r="M19" s="18">
        <f>10+SUM(F19:K19)</f>
        <v>14</v>
      </c>
    </row>
    <row r="20" spans="1:13" ht="12.75">
      <c r="A20" s="14" t="s">
        <v>221</v>
      </c>
      <c r="C20" s="27"/>
      <c r="D20" s="27"/>
      <c r="E20" s="27"/>
      <c r="F20" s="13">
        <v>5</v>
      </c>
      <c r="G20" s="13">
        <v>4</v>
      </c>
      <c r="H20" s="13"/>
      <c r="I20" s="13">
        <v>5</v>
      </c>
      <c r="J20" s="13">
        <v>4</v>
      </c>
      <c r="K20" s="13">
        <v>5</v>
      </c>
      <c r="L20" s="13"/>
      <c r="M20" s="12">
        <f>SUM(F20:K20)</f>
        <v>23</v>
      </c>
    </row>
    <row r="21" spans="3:13" ht="12.7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5"/>
    </row>
    <row r="22" spans="1:13" ht="12.75">
      <c r="A22" s="1" t="s">
        <v>14</v>
      </c>
      <c r="B22" s="1"/>
      <c r="C22" s="17" t="s">
        <v>82</v>
      </c>
      <c r="D22" s="17" t="s">
        <v>129</v>
      </c>
      <c r="E22" s="17" t="s">
        <v>193</v>
      </c>
      <c r="F22" s="17" t="s">
        <v>83</v>
      </c>
      <c r="G22" s="17" t="s">
        <v>194</v>
      </c>
      <c r="H22" s="17" t="s">
        <v>195</v>
      </c>
      <c r="I22" s="17" t="s">
        <v>196</v>
      </c>
      <c r="J22" s="6" t="s">
        <v>197</v>
      </c>
      <c r="K22" s="6" t="s">
        <v>248</v>
      </c>
      <c r="L22" s="6"/>
      <c r="M22" s="6" t="s">
        <v>59</v>
      </c>
    </row>
    <row r="23" spans="3:13" ht="12.75">
      <c r="C23" s="6"/>
      <c r="D23" s="6"/>
      <c r="E23" s="6"/>
      <c r="F23" s="17">
        <v>41392</v>
      </c>
      <c r="G23" s="17">
        <v>41406</v>
      </c>
      <c r="H23" s="17">
        <v>41476</v>
      </c>
      <c r="I23" s="17">
        <v>41497</v>
      </c>
      <c r="J23" s="17">
        <v>41525</v>
      </c>
      <c r="K23" s="17">
        <v>41560</v>
      </c>
      <c r="L23" s="5"/>
      <c r="M23" s="5"/>
    </row>
    <row r="24" spans="1:13" ht="12.75">
      <c r="A24" s="1" t="s">
        <v>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</row>
    <row r="25" spans="1:13" ht="12.75">
      <c r="A25" s="14" t="s">
        <v>71</v>
      </c>
      <c r="C25" s="5">
        <v>64</v>
      </c>
      <c r="D25" s="13" t="s">
        <v>134</v>
      </c>
      <c r="E25" s="13">
        <v>68</v>
      </c>
      <c r="F25" s="27"/>
      <c r="G25" s="27"/>
      <c r="H25" s="27"/>
      <c r="I25" s="13">
        <v>5</v>
      </c>
      <c r="J25" s="27"/>
      <c r="K25" s="27"/>
      <c r="L25" s="15"/>
      <c r="M25" s="13">
        <f>68+SUM(F25:K25)</f>
        <v>73</v>
      </c>
    </row>
    <row r="26" spans="1:13" ht="12.75">
      <c r="A26" s="14" t="s">
        <v>135</v>
      </c>
      <c r="C26" s="27"/>
      <c r="D26" s="27"/>
      <c r="E26">
        <v>20</v>
      </c>
      <c r="F26" s="27"/>
      <c r="G26" s="27"/>
      <c r="H26" s="27"/>
      <c r="I26" s="27"/>
      <c r="J26" s="5">
        <v>4</v>
      </c>
      <c r="K26" s="27"/>
      <c r="M26" s="13">
        <f>20+SUM(F26:K26)</f>
        <v>24</v>
      </c>
    </row>
    <row r="27" spans="1:13" ht="12.75">
      <c r="A27" s="14" t="s">
        <v>221</v>
      </c>
      <c r="C27" s="27"/>
      <c r="D27" s="27"/>
      <c r="E27" s="27"/>
      <c r="F27" s="13">
        <v>5</v>
      </c>
      <c r="G27" s="13">
        <v>5</v>
      </c>
      <c r="H27" s="27"/>
      <c r="I27" s="13">
        <v>5</v>
      </c>
      <c r="J27" s="13">
        <v>4</v>
      </c>
      <c r="K27" s="13">
        <v>5</v>
      </c>
      <c r="L27" s="13"/>
      <c r="M27" s="5">
        <f>SUM(F27:K27)</f>
        <v>24</v>
      </c>
    </row>
    <row r="28" spans="1:13" ht="12.75">
      <c r="A28" s="14" t="s">
        <v>244</v>
      </c>
      <c r="C28" s="27"/>
      <c r="D28" s="27"/>
      <c r="E28" s="27"/>
      <c r="F28" s="27"/>
      <c r="G28" s="27"/>
      <c r="H28">
        <v>5</v>
      </c>
      <c r="I28" s="27"/>
      <c r="J28" s="27"/>
      <c r="K28" s="27"/>
      <c r="M28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Sara</cp:lastModifiedBy>
  <cp:lastPrinted>2009-08-30T20:28:41Z</cp:lastPrinted>
  <dcterms:created xsi:type="dcterms:W3CDTF">2008-03-25T20:21:56Z</dcterms:created>
  <dcterms:modified xsi:type="dcterms:W3CDTF">2014-04-16T17:20:34Z</dcterms:modified>
  <cp:category/>
  <cp:version/>
  <cp:contentType/>
  <cp:contentStatus/>
</cp:coreProperties>
</file>